
<file path=[Content_Types].xml><?xml version="1.0" encoding="utf-8"?>
<Types xmlns="http://schemas.openxmlformats.org/package/2006/content-types">
  <Default Extension="wmf" ContentType="image/x-wmf"/>
  <Default Extension="png" ContentType="image/png"/>
  <Default Extension="jpeg" ContentType="image/jpeg"/>
  <Default Extension="xml" ContentType="application/xml"/>
  <Default Extension="rels" ContentType="application/vnd.openxmlformats-package.relationships+xml"/>
  <Default Extension="bin" ContentType="application/vnd.openxmlformats-officedocument.oleObject"/>
  <Override PartName="/docProps/app.xml" ContentType="application/vnd.openxmlformats-officedocument.extended-properties+xml"/>
  <Override PartName="/docProps/core.xml" ContentType="application/vnd.openxmlformats-package.core-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1.xml" ContentType="application/vnd.openxmlformats-officedocument.spreadsheetml.worksheet+xml"/>
  <Override PartName="/xl/theme/theme1.xml" ContentType="application/vnd.openxmlformats-officedocument.theme+xml"/>
  <Override PartName="/xl/sharedStrings.xml" ContentType="application/vnd.openxmlformats-officedocument.spreadsheetml.sharedStrings+xml"/>
  <Override PartName="/xl/styles.xml" ContentType="application/vnd.openxmlformats-officedocument.spreadsheetml.styles+xml"/>
  <Override PartName="/xl/workbook.xml" ContentType="application/vnd.openxmlformats-officedocument.spreadsheetml.sheet.main+xml"/>
</Types>
</file>

<file path=_rels/.rels><?xml version="1.0" encoding="UTF-8" standalone="yes"?><Relationships xmlns="http://schemas.openxmlformats.org/package/2006/relationships"><Relationship  Id="rId3" Type="http://schemas.openxmlformats.org/officeDocument/2006/relationships/officeDocument" Target="xl/workbook.xml"/><Relationship  Id="rId2" Type="http://schemas.openxmlformats.org/package/2006/relationships/metadata/core-properties" Target="docProps/core.xml"/><Relationship  Id="rId1"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workbookPr/>
  <bookViews>
    <workbookView xWindow="360" yWindow="15" windowWidth="20955" windowHeight="9720" activeTab="0"/>
  </bookViews>
  <sheets>
    <sheet name="Social Responsibility" sheetId="1" state="visible" r:id="rId1"/>
    <sheet name="Corporate Governance" sheetId="2" state="visible" r:id="rId2"/>
    <sheet name="Environment and Climate" sheetId="3" state="visible" r:id="rId3"/>
    <sheet name="Energy Efficiency" sheetId="4" state="visible" r:id="rId4"/>
  </sheets>
  <calcPr/>
</workbook>
</file>

<file path=xl/sharedStrings.xml><?xml version="1.0" encoding="utf-8"?>
<sst xmlns="http://schemas.openxmlformats.org/spreadsheetml/2006/main" count="340" uniqueCount="340">
  <si>
    <t xml:space="preserve">data collection scope</t>
  </si>
  <si>
    <t xml:space="preserve">unit of measurement</t>
  </si>
  <si>
    <t>PERSONNEL</t>
  </si>
  <si>
    <t>Headcount</t>
  </si>
  <si>
    <t xml:space="preserve">Gazprom Group</t>
  </si>
  <si>
    <t>thousand people</t>
  </si>
  <si>
    <t xml:space="preserve">Employee turnover</t>
  </si>
  <si>
    <t>%</t>
  </si>
  <si>
    <t xml:space="preserve">Male employees</t>
  </si>
  <si>
    <t xml:space="preserve">Share of male employees</t>
  </si>
  <si>
    <t xml:space="preserve">Female employees</t>
  </si>
  <si>
    <t xml:space="preserve">Share of female employees</t>
  </si>
  <si>
    <t xml:space="preserve">Male executives</t>
  </si>
  <si>
    <t xml:space="preserve">Share of male executives</t>
  </si>
  <si>
    <t xml:space="preserve">Female executives</t>
  </si>
  <si>
    <t xml:space="preserve">Share of female executives</t>
  </si>
  <si>
    <t xml:space="preserve">Male specialists and white-collar employees</t>
  </si>
  <si>
    <t xml:space="preserve">Share of male specialists and white-collar employees</t>
  </si>
  <si>
    <t xml:space="preserve">Female specialists and white-collar employees</t>
  </si>
  <si>
    <t xml:space="preserve">Share of female specialists and white-collar employees</t>
  </si>
  <si>
    <t xml:space="preserve">Male blue-collar employees</t>
  </si>
  <si>
    <t xml:space="preserve">Share of male blue-collar employees</t>
  </si>
  <si>
    <t xml:space="preserve">Female blue-collar employees</t>
  </si>
  <si>
    <t xml:space="preserve">Share of female blue-collar employees</t>
  </si>
  <si>
    <r>
      <t xml:space="preserve">Average monthly salary</t>
    </r>
    <r>
      <rPr>
        <vertAlign val="superscript"/>
        <sz val="11"/>
        <color rgb="FF0070C0"/>
        <rFont val="Arial"/>
      </rPr>
      <t>1</t>
    </r>
  </si>
  <si>
    <t>PJSC Gazprom</t>
  </si>
  <si>
    <t>RUB thousand</t>
  </si>
  <si>
    <t xml:space="preserve">1]  Data for subsidiaries responsible for the core operations of PJSC Gazprom (gas production, processing, transportation and underground storage).</t>
  </si>
  <si>
    <t xml:space="preserve">Roster of employees of the entities which use the shift system</t>
  </si>
  <si>
    <t xml:space="preserve">Сollective labor disputes</t>
  </si>
  <si>
    <t>number</t>
  </si>
  <si>
    <t xml:space="preserve">Social expenses</t>
  </si>
  <si>
    <t>RUB billion</t>
  </si>
  <si>
    <t xml:space="preserve">Payroll expenses</t>
  </si>
  <si>
    <t xml:space="preserve">Health insurance expenses, incl.:</t>
  </si>
  <si>
    <t xml:space="preserve">   paid for rehabilitation treatment under voluntary medical insurance (VMI)</t>
  </si>
  <si>
    <t>RUB million</t>
  </si>
  <si>
    <t xml:space="preserve">   paid for dedicated preventive initiatives under VMI</t>
  </si>
  <si>
    <t xml:space="preserve">Headcount of  participants of non-governmental pension insurance program receiving pension payments</t>
  </si>
  <si>
    <t xml:space="preserve">Employees insured under VMI programs</t>
  </si>
  <si>
    <r>
      <rPr>
        <sz val="9"/>
        <color theme="1"/>
        <rFont val="Arial"/>
      </rPr>
      <t xml:space="preserve">Gazprom Group</t>
    </r>
    <r>
      <rPr>
        <vertAlign val="superscript"/>
        <sz val="9"/>
        <color rgb="FF0070C0"/>
        <rFont val="Arial"/>
      </rPr>
      <t>2</t>
    </r>
  </si>
  <si>
    <t xml:space="preserve">2]  Including retirees and family members.</t>
  </si>
  <si>
    <t xml:space="preserve">Average duration of training:</t>
  </si>
  <si>
    <t xml:space="preserve">   per executive, specialist, white-collar employee</t>
  </si>
  <si>
    <t>hour</t>
  </si>
  <si>
    <t xml:space="preserve">   per blue-collar employee</t>
  </si>
  <si>
    <r>
      <rPr>
        <b/>
        <sz val="11"/>
        <color theme="1"/>
        <rFont val="Arial"/>
      </rPr>
      <t xml:space="preserve">Employees covered by the skills upgrading and professional retraining programs</t>
    </r>
    <r>
      <rPr>
        <b/>
        <vertAlign val="superscript"/>
        <sz val="11"/>
        <color rgb="FF0070C0"/>
        <rFont val="Arial"/>
      </rPr>
      <t>3</t>
    </r>
    <r>
      <rPr>
        <b/>
        <sz val="11"/>
        <color theme="1"/>
        <rFont val="Arial"/>
      </rPr>
      <t>:</t>
    </r>
  </si>
  <si>
    <t xml:space="preserve">   executives, specialists, other white-collar employees</t>
  </si>
  <si>
    <t>man-courses</t>
  </si>
  <si>
    <t xml:space="preserve">   blue-collar employees</t>
  </si>
  <si>
    <t xml:space="preserve">3]  For more deatalis see the table "Implementation of training programs at the Gazprom Group":</t>
  </si>
  <si>
    <t>https://sustainability.gazpromreport.ru/en/2024/gazprom-groups-people/employee-development/</t>
  </si>
  <si>
    <t xml:space="preserve">PROCESS SAFETY</t>
  </si>
  <si>
    <r>
      <rPr>
        <sz val="11"/>
        <color theme="1"/>
        <rFont val="Arial"/>
      </rPr>
      <t xml:space="preserve">The ISPSM is for Integrated System of Process Safety Management.
The ISPSM covers PJSC Gazprom, its core subsidiaries specializing in natural gas, gas condensate and oil production, treatment, transportation, processing, distribution, and storage, as well as subsidiaries, entities and branches responsible for the functioning of the UGSS.
The organizations covered by the ISPSM include the Administration and 15 branches of PJSC Gazprom, 79 subsidiaries and entities, and four subholding companies: the Gazprom Neft Group, Gazprom Energoholding, the Gazprom Mezhregiongaz Group, and the Gazprom GNP Holding Group.
As of December 31, 2024, </t>
    </r>
    <r>
      <rPr>
        <b/>
        <sz val="11"/>
        <color theme="1"/>
        <rFont val="Arial"/>
      </rPr>
      <t xml:space="preserve">employees covered by the ISPSM totaled 613,190 people</t>
    </r>
    <r>
      <rPr>
        <sz val="11"/>
        <color theme="1"/>
        <rFont val="Arial"/>
      </rPr>
      <t xml:space="preserve"> (including the Gazprom Teploenergo Group).
The ISPSM coverage does not include Gazprom’s representative offices outside Russia.</t>
    </r>
  </si>
  <si>
    <t xml:space="preserve">Injuries and fatalities</t>
  </si>
  <si>
    <t xml:space="preserve">Injuries, incl.:</t>
  </si>
  <si>
    <r>
      <t xml:space="preserve">Gas business companies</t>
    </r>
    <r>
      <rPr>
        <vertAlign val="superscript"/>
        <sz val="9"/>
        <color rgb="FF0070C0"/>
        <rFont val="Arial"/>
      </rPr>
      <t>1</t>
    </r>
  </si>
  <si>
    <t>people</t>
  </si>
  <si>
    <t xml:space="preserve">   fatalities</t>
  </si>
  <si>
    <t xml:space="preserve">Fires at the facilities of PJSC Gazprom and its subsidiaries</t>
  </si>
  <si>
    <t xml:space="preserve">Companies covered by the ISPSM</t>
  </si>
  <si>
    <t xml:space="preserve">Industrial accidents and incidents:</t>
  </si>
  <si>
    <t xml:space="preserve">   Accidents</t>
  </si>
  <si>
    <t xml:space="preserve">   Incidents</t>
  </si>
  <si>
    <r>
      <rPr>
        <sz val="9"/>
        <rFont val="Arial"/>
      </rPr>
      <t xml:space="preserve">Gazprom Neft</t>
    </r>
    <r>
      <rPr>
        <vertAlign val="superscript"/>
        <sz val="9"/>
        <color rgb="FF0271C0"/>
        <rFont val="Arial"/>
      </rPr>
      <t>2</t>
    </r>
  </si>
  <si>
    <t>2</t>
  </si>
  <si>
    <t>0</t>
  </si>
  <si>
    <t>5</t>
  </si>
  <si>
    <t>3</t>
  </si>
  <si>
    <r>
      <rPr>
        <sz val="9"/>
        <rFont val="Arial"/>
      </rPr>
      <t xml:space="preserve">Gazprom Energoholding</t>
    </r>
    <r>
      <rPr>
        <vertAlign val="superscript"/>
        <sz val="9"/>
        <color rgb="FF0271C0"/>
        <rFont val="Arial"/>
      </rPr>
      <t>3</t>
    </r>
  </si>
  <si>
    <t>1</t>
  </si>
  <si>
    <t>22</t>
  </si>
  <si>
    <t>20</t>
  </si>
  <si>
    <t>15</t>
  </si>
  <si>
    <t xml:space="preserve">Gazprom Neftekhim Salavat LLC</t>
  </si>
  <si>
    <t xml:space="preserve">1] The data is provided for gas business companies covered by the ISPSM excluding Gazprom GNP Holding and Gazprom Mezhregiongaz.</t>
  </si>
  <si>
    <t xml:space="preserve">2] The data is provided for PJSC Gazprom Neft, its subsidiaries as well as the joint ventures under the operational control of PJSC Gazprom Neft in Russia and abroad.</t>
  </si>
  <si>
    <t xml:space="preserve">3] The data is provided for Gazprom Energoholding LLC, its subsidiaries, and JSC Gazprom Teploenergo (including its subsidiaries), which is under the operational control of Gazprom Energoholding LLC.</t>
  </si>
  <si>
    <t xml:space="preserve">Injury frequency rate:</t>
  </si>
  <si>
    <t xml:space="preserve">Number of work-related injuries requiring one or more days off work in the reporting year / average headcount × 1,000</t>
  </si>
  <si>
    <t xml:space="preserve">Gas business companies covered by the ISPSM excluding Gazprom GNP Holding and Gazprom Mezhregiongaz</t>
  </si>
  <si>
    <t>0,173</t>
  </si>
  <si>
    <t>0,159</t>
  </si>
  <si>
    <t xml:space="preserve">Lost time injury frequency rate (LTIFR):</t>
  </si>
  <si>
    <t xml:space="preserve">Number of lost time injuries / total man-hours worked × 1,000,000</t>
  </si>
  <si>
    <r>
      <rPr>
        <sz val="9"/>
        <rFont val="Arial"/>
      </rPr>
      <t xml:space="preserve">Gas business companies</t>
    </r>
    <r>
      <rPr>
        <vertAlign val="superscript"/>
        <sz val="9"/>
        <color rgb="FF0070C0"/>
        <rFont val="Arial"/>
      </rPr>
      <t>4</t>
    </r>
  </si>
  <si>
    <r>
      <rPr>
        <sz val="9"/>
        <rFont val="Arial"/>
      </rPr>
      <t xml:space="preserve">Gazprom Mezhregiongaz</t>
    </r>
    <r>
      <rPr>
        <vertAlign val="superscript"/>
        <sz val="9"/>
        <color rgb="FF0271C0"/>
        <rFont val="Arial"/>
      </rPr>
      <t>5</t>
    </r>
  </si>
  <si>
    <r>
      <rPr>
        <sz val="11"/>
        <color theme="1"/>
        <rFont val="Arial"/>
      </rPr>
      <t>-</t>
    </r>
    <r>
      <rPr>
        <vertAlign val="superscript"/>
        <sz val="11"/>
        <color rgb="FF0070C0"/>
        <rFont val="Arial"/>
      </rPr>
      <t>6</t>
    </r>
  </si>
  <si>
    <r>
      <rPr>
        <sz val="9"/>
        <rFont val="Arial"/>
      </rPr>
      <t xml:space="preserve">Gazprom GNP Holding</t>
    </r>
    <r>
      <rPr>
        <vertAlign val="superscript"/>
        <sz val="9"/>
        <color rgb="FF0271C0"/>
        <rFont val="Arial"/>
      </rPr>
      <t>7</t>
    </r>
  </si>
  <si>
    <r>
      <rPr>
        <sz val="9"/>
        <rFont val="Arial"/>
      </rPr>
      <t xml:space="preserve">Gazprom Neft</t>
    </r>
    <r>
      <rPr>
        <vertAlign val="superscript"/>
        <sz val="9"/>
        <color rgb="FF0271C0"/>
        <rFont val="Arial"/>
      </rPr>
      <t>8</t>
    </r>
  </si>
  <si>
    <r>
      <rPr>
        <sz val="9"/>
        <rFont val="Arial"/>
      </rPr>
      <t xml:space="preserve">Gazprom Energoholding</t>
    </r>
    <r>
      <rPr>
        <vertAlign val="superscript"/>
        <sz val="9"/>
        <color rgb="FF0271C0"/>
        <rFont val="Arial"/>
      </rPr>
      <t>9</t>
    </r>
  </si>
  <si>
    <t>n/a</t>
  </si>
  <si>
    <t xml:space="preserve">4] The data is provided for gas business companies covered by the ISPSM excluding Gazprom GNP Holding and Gazprom Mezhregiongaz.</t>
  </si>
  <si>
    <t xml:space="preserve">5] The data is provided for Gazprom Mezhregiongaz LLC and its subsidiaries.</t>
  </si>
  <si>
    <t xml:space="preserve">6] No data was collected.</t>
  </si>
  <si>
    <t xml:space="preserve">7] The data is provided for Gazprom GNP Holding LLC and its subsidiaries.</t>
  </si>
  <si>
    <t xml:space="preserve">8] The data is provided for PJSC Gazprom Neft, its subsidiaries as well as the joint ventures under the operational control of PJSC Gazprom Neft in Russia and abroad.</t>
  </si>
  <si>
    <t xml:space="preserve">9] The data is provided for Gazprom Energoholding LLC, its subsidiaries, and JSC Gazprom Teploenergo (including its subsidiaries), which is under the operational control of Gazprom Energoholding LLC.</t>
  </si>
  <si>
    <t xml:space="preserve">Fatal accident rate (FАR):</t>
  </si>
  <si>
    <t xml:space="preserve">Number of fatalities / total man-hours worked × 100,000,000</t>
  </si>
  <si>
    <r>
      <rPr>
        <sz val="9"/>
        <rFont val="Arial"/>
      </rPr>
      <t xml:space="preserve">Gas business companies</t>
    </r>
    <r>
      <rPr>
        <vertAlign val="superscript"/>
        <sz val="9"/>
        <color rgb="FF0070C0"/>
        <rFont val="Arial"/>
      </rPr>
      <t>10</t>
    </r>
  </si>
  <si>
    <r>
      <rPr>
        <sz val="9"/>
        <rFont val="Arial"/>
      </rPr>
      <t xml:space="preserve">Gazprom Mezhregiongaz</t>
    </r>
    <r>
      <rPr>
        <vertAlign val="superscript"/>
        <sz val="9"/>
        <color rgb="FF0271C0"/>
        <rFont val="Arial"/>
      </rPr>
      <t>11</t>
    </r>
  </si>
  <si>
    <r>
      <t>-</t>
    </r>
    <r>
      <rPr>
        <vertAlign val="superscript"/>
        <sz val="11"/>
        <color rgb="FF0070C0"/>
        <rFont val="Arial"/>
      </rPr>
      <t>12</t>
    </r>
  </si>
  <si>
    <r>
      <rPr>
        <sz val="9"/>
        <rFont val="Arial"/>
      </rPr>
      <t xml:space="preserve">Gazprom GNP Holding</t>
    </r>
    <r>
      <rPr>
        <vertAlign val="superscript"/>
        <sz val="9"/>
        <color rgb="FF0271C0"/>
        <rFont val="Arial"/>
      </rPr>
      <t>13</t>
    </r>
  </si>
  <si>
    <r>
      <rPr>
        <sz val="11"/>
        <color theme="1"/>
        <rFont val="Arial"/>
      </rPr>
      <t>12,309</t>
    </r>
    <r>
      <rPr>
        <vertAlign val="superscript"/>
        <sz val="11"/>
        <color rgb="FF0271C0"/>
        <rFont val="Arial"/>
      </rPr>
      <t>14</t>
    </r>
  </si>
  <si>
    <r>
      <rPr>
        <sz val="9"/>
        <rFont val="Arial"/>
      </rPr>
      <t xml:space="preserve">Gazprom Neft</t>
    </r>
    <r>
      <rPr>
        <vertAlign val="superscript"/>
        <sz val="9"/>
        <color rgb="FF0271C0"/>
        <rFont val="Arial"/>
      </rPr>
      <t>15</t>
    </r>
  </si>
  <si>
    <t>0,706</t>
  </si>
  <si>
    <r>
      <rPr>
        <sz val="9"/>
        <rFont val="Arial"/>
      </rPr>
      <t xml:space="preserve">Gazprom Energoholding</t>
    </r>
    <r>
      <rPr>
        <vertAlign val="superscript"/>
        <sz val="9"/>
        <color rgb="FF0271C0"/>
        <rFont val="Arial"/>
      </rPr>
      <t>16</t>
    </r>
  </si>
  <si>
    <t>1,23</t>
  </si>
  <si>
    <t xml:space="preserve">10] The data is provided for gas business companies covered by the ISPSM excluding Gazprom GNP Holding and Gazprom Mezhregiongaz.</t>
  </si>
  <si>
    <t xml:space="preserve">11] The data is provided for Gazprom Mezhregiongaz LLC and its subsidiaries.</t>
  </si>
  <si>
    <t xml:space="preserve">12] No data was collected.</t>
  </si>
  <si>
    <t xml:space="preserve">13] The data is provided for Gazprom GNP Holding LLC and its subsidiaries.</t>
  </si>
  <si>
    <t xml:space="preserve">14] The indicator value is due to two fatalities as a result of work-related injuries against a relatively low headcount of Gazprom GNP Holding’s companies (9,161 employees as at December 31, 2023).</t>
  </si>
  <si>
    <t xml:space="preserve">15] The data is provided for PJSC Gazprom Neft, its subsidiaries as well as the joint ventures under the operational control of PJSC Gazprom Neft in Russia and abroad.</t>
  </si>
  <si>
    <t xml:space="preserve">16] The data is provided for Gazprom Energoholding LLC, its subsidiaries, and JSC Gazprom Teploenergo (including its subsidiaries), which is under the operational control of Gazprom Energoholding LLC.</t>
  </si>
  <si>
    <t xml:space="preserve">Occupational disease rate (ODR):</t>
  </si>
  <si>
    <t xml:space="preserve">Incident cases of occupational diseases / total man-hours worked × 1,000,000</t>
  </si>
  <si>
    <r>
      <rPr>
        <sz val="9"/>
        <rFont val="Arial"/>
      </rPr>
      <t xml:space="preserve">Gas business companies</t>
    </r>
    <r>
      <rPr>
        <vertAlign val="superscript"/>
        <sz val="9"/>
        <color rgb="FF0070C0"/>
        <rFont val="Arial"/>
      </rPr>
      <t>17</t>
    </r>
  </si>
  <si>
    <r>
      <rPr>
        <sz val="9"/>
        <rFont val="Arial"/>
      </rPr>
      <t xml:space="preserve">Gazprom Mezhregiongaz</t>
    </r>
    <r>
      <rPr>
        <vertAlign val="superscript"/>
        <sz val="9"/>
        <color rgb="FF0271C0"/>
        <rFont val="Arial"/>
      </rPr>
      <t>18</t>
    </r>
  </si>
  <si>
    <r>
      <rPr>
        <sz val="11"/>
        <color theme="1"/>
        <rFont val="Arial"/>
      </rPr>
      <t>-</t>
    </r>
    <r>
      <rPr>
        <vertAlign val="superscript"/>
        <sz val="11"/>
        <color rgb="FF0070C0"/>
        <rFont val="Arial"/>
      </rPr>
      <t>19</t>
    </r>
  </si>
  <si>
    <r>
      <rPr>
        <sz val="9"/>
        <rFont val="Arial"/>
      </rPr>
      <t xml:space="preserve">Gazprom GNP Holding</t>
    </r>
    <r>
      <rPr>
        <vertAlign val="superscript"/>
        <sz val="9"/>
        <color rgb="FF0271C0"/>
        <rFont val="Arial"/>
      </rPr>
      <t>20</t>
    </r>
  </si>
  <si>
    <r>
      <rPr>
        <sz val="9"/>
        <rFont val="Arial"/>
      </rPr>
      <t xml:space="preserve">Gazprom Neft</t>
    </r>
    <r>
      <rPr>
        <vertAlign val="superscript"/>
        <sz val="9"/>
        <color rgb="FF0271C0"/>
        <rFont val="Arial"/>
      </rPr>
      <t>21</t>
    </r>
  </si>
  <si>
    <r>
      <rPr>
        <sz val="9"/>
        <rFont val="Arial"/>
      </rPr>
      <t xml:space="preserve">Gazprom Energoholding</t>
    </r>
    <r>
      <rPr>
        <vertAlign val="superscript"/>
        <sz val="9"/>
        <color rgb="FF0271C0"/>
        <rFont val="Arial"/>
      </rPr>
      <t>22</t>
    </r>
  </si>
  <si>
    <t>0,012</t>
  </si>
  <si>
    <t xml:space="preserve">17] The data is provided for gas business companies covered by the ISPSM excluding Gazprom GNP Holding and Gazprom Mezhregiongaz.</t>
  </si>
  <si>
    <t xml:space="preserve">18] The data is provided for Gazprom Mezhregiongaz LLC and its subsidiaries.</t>
  </si>
  <si>
    <t xml:space="preserve">19] No data was collected.</t>
  </si>
  <si>
    <t xml:space="preserve">20] The data is provided for Gazprom GNP Holding LLC and its subsidiaries.</t>
  </si>
  <si>
    <t xml:space="preserve">21] The data is provided for PJSC Gazprom Neft, its subsidiaries as well as the joint ventures under the operational control of PJSC Gazprom Neft in Russia and abroad.</t>
  </si>
  <si>
    <t xml:space="preserve">22] The data is provided for Gazprom Energoholding LLC, its subsidiaries, and JSC Gazprom Teploenergo (including its subsidiaries), which is under the operational control of Gazprom Energoholding LLC.</t>
  </si>
  <si>
    <t xml:space="preserve">Occupational health expenditures:</t>
  </si>
  <si>
    <r>
      <rPr>
        <sz val="9"/>
        <rFont val="Arial"/>
      </rPr>
      <t xml:space="preserve">Gas business companies</t>
    </r>
    <r>
      <rPr>
        <vertAlign val="superscript"/>
        <sz val="9"/>
        <color rgb="FF0070C0"/>
        <rFont val="Arial"/>
      </rPr>
      <t>23</t>
    </r>
  </si>
  <si>
    <r>
      <rPr>
        <sz val="9"/>
        <rFont val="Arial"/>
      </rPr>
      <t xml:space="preserve">Gazprom Mezhregiongaz</t>
    </r>
    <r>
      <rPr>
        <vertAlign val="superscript"/>
        <sz val="9"/>
        <color rgb="FF0271C0"/>
        <rFont val="Arial"/>
      </rPr>
      <t>24</t>
    </r>
  </si>
  <si>
    <r>
      <rPr>
        <sz val="9"/>
        <rFont val="Arial"/>
      </rPr>
      <t xml:space="preserve">Gazprom GNP Holding</t>
    </r>
    <r>
      <rPr>
        <vertAlign val="superscript"/>
        <sz val="9"/>
        <color rgb="FF0271C0"/>
        <rFont val="Arial"/>
      </rPr>
      <t>25</t>
    </r>
  </si>
  <si>
    <r>
      <rPr>
        <sz val="9"/>
        <rFont val="Arial"/>
      </rPr>
      <t xml:space="preserve">Gazprom Neft</t>
    </r>
    <r>
      <rPr>
        <vertAlign val="superscript"/>
        <sz val="9"/>
        <color rgb="FF0271C0"/>
        <rFont val="Arial"/>
      </rPr>
      <t>26</t>
    </r>
  </si>
  <si>
    <r>
      <rPr>
        <sz val="9"/>
        <rFont val="Arial"/>
      </rPr>
      <t xml:space="preserve">Gazprom Energoholding</t>
    </r>
    <r>
      <rPr>
        <vertAlign val="superscript"/>
        <sz val="9"/>
        <color rgb="FF0271C0"/>
        <rFont val="Arial"/>
      </rPr>
      <t>27</t>
    </r>
  </si>
  <si>
    <t xml:space="preserve">1 739,30</t>
  </si>
  <si>
    <t xml:space="preserve">2 633,33</t>
  </si>
  <si>
    <t xml:space="preserve">23] The data is provided for gas business companies covered by the ISPSM excluding Gazprom GNP Holding and Gazprom Mezhregiongaz.</t>
  </si>
  <si>
    <t xml:space="preserve">24] The data is provided for Gazprom Mezhregiongaz LLC and its subsidiaries.</t>
  </si>
  <si>
    <t xml:space="preserve">25] The data is provided for Gazprom GNP Holding LLC and its subsidiaries.</t>
  </si>
  <si>
    <t xml:space="preserve">26] The data is provided for PJSC Gazprom Neft, its subsidiaries as well as the joint ventures under the operational control of PJSC Gazprom Neft in Russia and abroad.</t>
  </si>
  <si>
    <t xml:space="preserve">27] The data is provided for Gazprom Energoholding LLC, its subsidiaries, and JSC Gazprom Teploenergo (including its subsidiaries), which is under the operational control of Gazprom Energoholding LLC.</t>
  </si>
  <si>
    <t xml:space="preserve">Industrial safety expenditures:</t>
  </si>
  <si>
    <r>
      <rPr>
        <sz val="9"/>
        <rFont val="Arial"/>
      </rPr>
      <t xml:space="preserve">Gas business companies</t>
    </r>
    <r>
      <rPr>
        <vertAlign val="superscript"/>
        <sz val="9"/>
        <color rgb="FF0070C0"/>
        <rFont val="Arial"/>
      </rPr>
      <t>28</t>
    </r>
  </si>
  <si>
    <r>
      <rPr>
        <sz val="9"/>
        <rFont val="Arial"/>
      </rPr>
      <t xml:space="preserve">Gazprom Mezhregiongaz</t>
    </r>
    <r>
      <rPr>
        <vertAlign val="superscript"/>
        <sz val="9"/>
        <color rgb="FF0271C0"/>
        <rFont val="Arial"/>
      </rPr>
      <t>29</t>
    </r>
  </si>
  <si>
    <r>
      <rPr>
        <sz val="9"/>
        <rFont val="Arial"/>
      </rPr>
      <t xml:space="preserve">Gazprom GNP Holding</t>
    </r>
    <r>
      <rPr>
        <vertAlign val="superscript"/>
        <sz val="9"/>
        <color rgb="FF0271C0"/>
        <rFont val="Arial"/>
      </rPr>
      <t>30</t>
    </r>
  </si>
  <si>
    <r>
      <rPr>
        <sz val="9"/>
        <rFont val="Arial"/>
      </rPr>
      <t xml:space="preserve">Gazprom Neft</t>
    </r>
    <r>
      <rPr>
        <vertAlign val="superscript"/>
        <sz val="9"/>
        <color rgb="FF0271C0"/>
        <rFont val="Arial"/>
      </rPr>
      <t>31</t>
    </r>
  </si>
  <si>
    <r>
      <rPr>
        <sz val="9"/>
        <rFont val="Arial"/>
      </rPr>
      <t xml:space="preserve">Gazprom Energoholding</t>
    </r>
    <r>
      <rPr>
        <vertAlign val="superscript"/>
        <sz val="9"/>
        <color rgb="FF0271C0"/>
        <rFont val="Arial"/>
      </rPr>
      <t>32</t>
    </r>
  </si>
  <si>
    <t xml:space="preserve">28] The data is provided for gas business companies covered by the ISPSM excluding Gazprom GNP Holding and Gazprom Mezhregiongaz.</t>
  </si>
  <si>
    <t xml:space="preserve">29] The data is provided for Gazprom Mezhregiongaz LLC and its subsidiaries.</t>
  </si>
  <si>
    <t xml:space="preserve">30] The data is provided for Gazprom GNP Holding LLC and its subsidiaries.</t>
  </si>
  <si>
    <t xml:space="preserve">31] The data is provided for PJSC Gazprom Neft, its subsidiaries as well as the joint ventures under the operational control of PJSC Gazprom Neft in Russia and abroad.</t>
  </si>
  <si>
    <t xml:space="preserve">32] The data is provided for Gazprom Energoholding LLC, its subsidiaries, and JSC Gazprom Teploenergo (including its subsidiaries), which is under the operational control of Gazprom Energoholding LLC.</t>
  </si>
  <si>
    <t xml:space="preserve">Number of employees who completed training in process safety</t>
  </si>
  <si>
    <t xml:space="preserve">LOCAL COMMUNITIES</t>
  </si>
  <si>
    <t xml:space="preserve">Support of indigenous minorities</t>
  </si>
  <si>
    <t xml:space="preserve">Students who took internship at the Gazprom Group entities</t>
  </si>
  <si>
    <t xml:space="preserve">Graduates (higher education and secondary vocational institutions) hired by the Gazprom Group entities</t>
  </si>
  <si>
    <t xml:space="preserve">Partner universities</t>
  </si>
  <si>
    <t xml:space="preserve">Schools participating in the Gazprom Classes project</t>
  </si>
  <si>
    <t xml:space="preserve">Facilities covered by the Gazprom for Children project</t>
  </si>
  <si>
    <t xml:space="preserve">Charity and sponsorship initiatives funded by the Gazprom Group</t>
  </si>
  <si>
    <t xml:space="preserve">&gt; 3 900</t>
  </si>
  <si>
    <t xml:space="preserve">&gt; 4 500</t>
  </si>
  <si>
    <t xml:space="preserve">&gt; 4 100</t>
  </si>
  <si>
    <t xml:space="preserve">CORPORATE DOCUMENTS</t>
  </si>
  <si>
    <t xml:space="preserve">Occupational, Industrial, Fire and Road Safety Policy of Gazprom</t>
  </si>
  <si>
    <t>https://www.gazprom.com/f/posts/74/562608/2019-09-17-safety-policy-en.pdf</t>
  </si>
  <si>
    <t xml:space="preserve">Sustainable Development Policy of Gazprom Group</t>
  </si>
  <si>
    <t>https://www.gazprom.com/f/posts/33/230595/2024-09-13-sustainability-policy-en.pdf</t>
  </si>
  <si>
    <t xml:space="preserve">Corporate volunteerism policy of Gazprom Group</t>
  </si>
  <si>
    <t>https://www.gazprom.com/f/posts/44/836691/corporate-volunteerism-policy-2023-en.pdf</t>
  </si>
  <si>
    <t>CERTIFICATES</t>
  </si>
  <si>
    <t xml:space="preserve">GOST R ISO 45001–2020 "Occupational Health and Safety Management Systems. Requirements with Guidance for Use"</t>
  </si>
  <si>
    <t xml:space="preserve">63 Group entities with a total headcount of over 576,060 people were certified for ISPSM compliance with international ISO 45001:2018 and national GOST R ISO 45001-2020 standards*.
* The data is provided for gas subsidiaries and PJSC Gazprom branches, including Gazprom Mezhregiongaz, Gazprom GNP Holding, Gazprom Neft, and Gazprom Energoholding.</t>
  </si>
  <si>
    <t>https://www.gazprom.com/f/posts/04/135351/sertificate-gost-r-iso-45001-2020_en.pdf</t>
  </si>
  <si>
    <t>https://www.gazprom.com/f/posts/04/135351/sertificate-iso-45001-2018_en.pdf</t>
  </si>
  <si>
    <t xml:space="preserve">BOARD OF DIRECTORS</t>
  </si>
  <si>
    <t xml:space="preserve">Size of the Board of Directors, incl.:</t>
  </si>
  <si>
    <t>members</t>
  </si>
  <si>
    <t xml:space="preserve">   Executive directors</t>
  </si>
  <si>
    <t xml:space="preserve">Share of executive directors</t>
  </si>
  <si>
    <t xml:space="preserve">   Non-executive directors</t>
  </si>
  <si>
    <t xml:space="preserve">Share of non-executive directors</t>
  </si>
  <si>
    <t xml:space="preserve">   Independent directors</t>
  </si>
  <si>
    <t xml:space="preserve">Share of independent directors</t>
  </si>
  <si>
    <t xml:space="preserve">Meetings, incl.:</t>
  </si>
  <si>
    <t xml:space="preserve">   in-person meetings</t>
  </si>
  <si>
    <t xml:space="preserve">Sustainability-related items considered</t>
  </si>
  <si>
    <t xml:space="preserve">COMMITTEES OF THE BOARD OF DIRECTORS</t>
  </si>
  <si>
    <t xml:space="preserve">Audit Committee</t>
  </si>
  <si>
    <t xml:space="preserve">Size of the Committee, incl.:</t>
  </si>
  <si>
    <t xml:space="preserve">Chairman – independent director</t>
  </si>
  <si>
    <t>yes</t>
  </si>
  <si>
    <t>Meetings</t>
  </si>
  <si>
    <t xml:space="preserve">Nomination and Remuneration Committee</t>
  </si>
  <si>
    <t>no</t>
  </si>
  <si>
    <t xml:space="preserve">Sustainable Development Committee</t>
  </si>
  <si>
    <t xml:space="preserve">Import Substitution and Technological Development Committee</t>
  </si>
  <si>
    <t xml:space="preserve">MANAGEMENT COMMITTEE  </t>
  </si>
  <si>
    <t xml:space="preserve">Size of the Management Committee</t>
  </si>
  <si>
    <t>Women</t>
  </si>
  <si>
    <t xml:space="preserve">Share of women</t>
  </si>
  <si>
    <t xml:space="preserve">CORPORATE ETHICS</t>
  </si>
  <si>
    <t xml:space="preserve">Employees who completed training in corporate ethics</t>
  </si>
  <si>
    <t xml:space="preserve">Conflicts of interest among sole executive bodies of entities controlled by PJSC Gazprom</t>
  </si>
  <si>
    <t xml:space="preserve">Employees who completed anti-corruption training</t>
  </si>
  <si>
    <t xml:space="preserve">Articles of Association</t>
  </si>
  <si>
    <t>https://www.gazprom.com/f/posts/74/562608/gazprom-articles-2025-06-27-en.pdf</t>
  </si>
  <si>
    <t xml:space="preserve">Regulation on the General Shareholders Meeting</t>
  </si>
  <si>
    <t>https://www.gazprom.com/f/posts/74/562608/regulations-shareholders-meeting-2023-06-30-en.pdf</t>
  </si>
  <si>
    <t xml:space="preserve">Regulation on Board of Directors</t>
  </si>
  <si>
    <t>https://www.gazprom.com/f/posts/74/562608/regulations-board-of-directors-2023-06-30-en.pdf</t>
  </si>
  <si>
    <t xml:space="preserve">Regulation on Audit Committee of Board of Directors</t>
  </si>
  <si>
    <t>https://www.gazprom.com/f/posts/74/562608/regulation-board-directors-audit-committee-20-08-2021-en.pdf</t>
  </si>
  <si>
    <t xml:space="preserve">Regulation on Nomination and Remuneration Committee of Gazprom Board of Directors</t>
  </si>
  <si>
    <t>https://www.gazprom.com/f/posts/74/562608/2019-10-17-regulation-board-directors-appointments-rewards-committee-en.pdf</t>
  </si>
  <si>
    <t xml:space="preserve">Regulation on Sustainable Development Committee of Gazprom Board of Directors</t>
  </si>
  <si>
    <t>https://www.gazprom.com/f/posts/74/562608/committee-board-directors-sustainable-development-regulations-13-07-2021-en.pdf</t>
  </si>
  <si>
    <t xml:space="preserve">Regulation on Management Committee</t>
  </si>
  <si>
    <t>https://www.gazprom.com/f/posts/74/562608/regulations-management-committee-2023-06-30-en.pdf</t>
  </si>
  <si>
    <t xml:space="preserve">Corporate Governance Code</t>
  </si>
  <si>
    <t>https://www.gazprom.com/f/posts/74/562608/kodeks_korporativnogo_upravleniya_eng_30.06.2017.pdf</t>
  </si>
  <si>
    <t xml:space="preserve">Code of Corporate Ethics</t>
  </si>
  <si>
    <t>https://www.gazprom.com/f/posts/74/562608/2014-02-25-codex-of-corporate-ethics-edit-2024-10-29-en.pdf</t>
  </si>
  <si>
    <t xml:space="preserve">Anti-corruption policy of PJSC Gazprom</t>
  </si>
  <si>
    <t>https://www.gazprom.com/f/posts/74/562608/anti-corruption-policy-2022-04-15-en.pdf</t>
  </si>
  <si>
    <t xml:space="preserve">Dividend policy</t>
  </si>
  <si>
    <t>https://www.gazprom.com/f/posts/08/697893/gazprom-dividend-policy-24-12-2019-en.pdf</t>
  </si>
  <si>
    <t xml:space="preserve">Risk management and internal control policy of PJSC Gazprom</t>
  </si>
  <si>
    <t>https://www.gazprom.com/f/posts/74/562608/risk-internal-control-policy-en.pdf</t>
  </si>
  <si>
    <t xml:space="preserve">Quality assurance policy of PJSC Gazprom</t>
  </si>
  <si>
    <t>https://www.gazprom.com/f/posts/74/562608/quality-assurance-policy-20-09-17-en.pdf</t>
  </si>
  <si>
    <t xml:space="preserve">GOST R ISO 9001-2015 "Quality Management Systems"</t>
  </si>
  <si>
    <t>https://www.gazprom.com/f/posts/35/773731/gost-r-iso-9001-2015-en.pdf</t>
  </si>
  <si>
    <t xml:space="preserve">Data collection scope (unless otherwise stated):</t>
  </si>
  <si>
    <t>https://sustainability.gazpromreport.ru/en/2024/appendices/about-the-report/</t>
  </si>
  <si>
    <t>AIR</t>
  </si>
  <si>
    <t xml:space="preserve">Direct GHG emissions (Scope 1)</t>
  </si>
  <si>
    <r>
      <t xml:space="preserve">mmt of СО</t>
    </r>
    <r>
      <rPr>
        <vertAlign val="subscript"/>
        <sz val="11"/>
        <color theme="1"/>
        <rFont val="Arial"/>
      </rPr>
      <t>2</t>
    </r>
    <r>
      <rPr>
        <sz val="11"/>
        <color theme="1"/>
        <rFont val="Arial"/>
      </rPr>
      <t xml:space="preserve"> equivalent</t>
    </r>
  </si>
  <si>
    <t xml:space="preserve">Energy indirect GHG emissions (Scope 2)</t>
  </si>
  <si>
    <t xml:space="preserve">Gross pollutant emissions from stationary sources, incl.:</t>
  </si>
  <si>
    <t>thousand tons</t>
  </si>
  <si>
    <t xml:space="preserve">   Hydrocarbons (including methane)</t>
  </si>
  <si>
    <t xml:space="preserve">   Carbon monoxide</t>
  </si>
  <si>
    <t xml:space="preserve">   Nitrogen oxides </t>
  </si>
  <si>
    <t xml:space="preserve">   Sulphur dioxide </t>
  </si>
  <si>
    <t xml:space="preserve">   Volatile organic compounds</t>
  </si>
  <si>
    <t xml:space="preserve">   Solids </t>
  </si>
  <si>
    <t xml:space="preserve">   Other gaseous and liquid substances</t>
  </si>
  <si>
    <t>WATER</t>
  </si>
  <si>
    <t xml:space="preserve">Water consumption (water withdrawn and received), total, incl.:</t>
  </si>
  <si>
    <t>mcm</t>
  </si>
  <si>
    <r>
      <t xml:space="preserve">   freshwater
</t>
    </r>
    <r>
      <rPr>
        <i/>
        <sz val="11"/>
        <color theme="1"/>
        <rFont val="Arial"/>
      </rPr>
      <t xml:space="preserve">(from surface and groundwater sources, public water supply utilities and other water supply systems)</t>
    </r>
  </si>
  <si>
    <t xml:space="preserve">   non-freshwater</t>
  </si>
  <si>
    <t xml:space="preserve">Water used, total</t>
  </si>
  <si>
    <t xml:space="preserve">Water recirculated and reused</t>
  </si>
  <si>
    <t xml:space="preserve">Share of recirculated water </t>
  </si>
  <si>
    <t xml:space="preserve">Water discharge, total, incl.:</t>
  </si>
  <si>
    <t xml:space="preserve">   Water discharge into surface water bodies</t>
  </si>
  <si>
    <t xml:space="preserve">   Water discharge on land</t>
  </si>
  <si>
    <t xml:space="preserve">   Water discharge to subterranean layers</t>
  </si>
  <si>
    <t xml:space="preserve">   Water discharge to irrigation sewage fields</t>
  </si>
  <si>
    <t xml:space="preserve">   Water discharge to absorption fields</t>
  </si>
  <si>
    <t xml:space="preserve">   Water discharge to holding basins</t>
  </si>
  <si>
    <t xml:space="preserve">   Water discharge to public utilities</t>
  </si>
  <si>
    <t xml:space="preserve">   Water discharge to other systems</t>
  </si>
  <si>
    <t xml:space="preserve">Share of partially clean (untreated) and partially treated water</t>
  </si>
  <si>
    <t>WASTE</t>
  </si>
  <si>
    <t xml:space="preserve">Total waste generated, incl.:</t>
  </si>
  <si>
    <t xml:space="preserve">   Hazard Class I</t>
  </si>
  <si>
    <t xml:space="preserve">   Hazard Class II</t>
  </si>
  <si>
    <t xml:space="preserve">   Hazard Class III</t>
  </si>
  <si>
    <t xml:space="preserve">   Hazard Class IV</t>
  </si>
  <si>
    <t xml:space="preserve">   Hazard Class V</t>
  </si>
  <si>
    <t xml:space="preserve">Share of Class IV (low-hazard) and Class V (almost non-hazardous) waste</t>
  </si>
  <si>
    <t xml:space="preserve">Share of Class I (extremely hazardous) and Class II (highly hazardous) waste</t>
  </si>
  <si>
    <t xml:space="preserve">Recycled and neutralized, total</t>
  </si>
  <si>
    <t xml:space="preserve">Waste disposed at own storage facilities and waste handed over to other business entities for storage, total</t>
  </si>
  <si>
    <t xml:space="preserve">Waste disposed at own burial facilities and waste handed over to other business entities for burial, total</t>
  </si>
  <si>
    <r>
      <t xml:space="preserve">ASSOCIATED PETROLEUM GAS (APG)</t>
    </r>
    <r>
      <rPr>
        <vertAlign val="superscript"/>
        <sz val="11"/>
        <color rgb="FF0070C0"/>
        <rFont val="Arial"/>
      </rPr>
      <t>1</t>
    </r>
  </si>
  <si>
    <t>Flared</t>
  </si>
  <si>
    <t xml:space="preserve">Gazprom Group </t>
  </si>
  <si>
    <t xml:space="preserve">APG utilization level</t>
  </si>
  <si>
    <t xml:space="preserve">1]Taking into account production at fields operated by PJSC Gazprom or its core subsidiaries and entities under subsoil use licenses and developed by Gazpromneft-Zapolyarye in accordance with long-term risk service agreements signed in 2018–2020.</t>
  </si>
  <si>
    <t>LAND</t>
  </si>
  <si>
    <t xml:space="preserve">Disturbed lands</t>
  </si>
  <si>
    <t>thousand hectares</t>
  </si>
  <si>
    <t xml:space="preserve">Disturbed lands remediated</t>
  </si>
  <si>
    <t xml:space="preserve">ENVIRONMENTAL PROTECTION SPENDING</t>
  </si>
  <si>
    <t xml:space="preserve">Total environmental protection expenditures</t>
  </si>
  <si>
    <t xml:space="preserve">Share of total environmental protection expenditures in revenue</t>
  </si>
  <si>
    <t xml:space="preserve">Expenses on biodiversity preservation and protection of designated natural areas</t>
  </si>
  <si>
    <t xml:space="preserve">RUB million</t>
  </si>
  <si>
    <t xml:space="preserve">Environmental penalties paid in the Russian Federation</t>
  </si>
  <si>
    <t xml:space="preserve">Gazprom Group (excluding joint operations)</t>
  </si>
  <si>
    <t xml:space="preserve">Negative environmental impact fee</t>
  </si>
  <si>
    <t xml:space="preserve">ENVIRONMENTAL TRAINING OF EMPLOYEES</t>
  </si>
  <si>
    <t xml:space="preserve">Number of employees who received environmental training</t>
  </si>
  <si>
    <t xml:space="preserve">CORPORATE POLICIES</t>
  </si>
  <si>
    <t xml:space="preserve">Environmental Policy</t>
  </si>
  <si>
    <t>https://www.gazprom.com/f/posts/39/502580/environmental_policy_en.pdf</t>
  </si>
  <si>
    <t xml:space="preserve">Sustainable Development Policy of Gazprom Group</t>
  </si>
  <si>
    <t xml:space="preserve">GOST R ISO 14001-2016 "Environmental management systems — Requirements with guidance for use"</t>
  </si>
  <si>
    <t xml:space="preserve">The Company’s EMS comprises structural units of PJSC Gazprom’s Administration, 37 wholly owned subsidiaries engaged in the Group’s core activities, Gazprom VNIIGAZ Corporate Research and Development Center for Environmental Protection and Energy Performance, and the Environmental Inspectorate of PJSC Gazprom.</t>
  </si>
  <si>
    <t>https://www.gazprom.com/f/posts/73/278066/certificate_r-iso-14001-2016-en.pdf</t>
  </si>
  <si>
    <t>https://www.gazprom.com/f/posts/73/278066/certificate_iso-14001-2015-en.pdf</t>
  </si>
  <si>
    <t xml:space="preserve">ENERGY SAVING AND ENERGY EFFICIENCY</t>
  </si>
  <si>
    <r>
      <t xml:space="preserve">Total energy consumption by the Gazprom Group</t>
    </r>
    <r>
      <rPr>
        <vertAlign val="superscript"/>
        <sz val="11"/>
        <color rgb="FF0070C0"/>
        <rFont val="Arial"/>
      </rPr>
      <t>1</t>
    </r>
  </si>
  <si>
    <t>million GJ</t>
  </si>
  <si>
    <t xml:space="preserve">1] The content of the indicator is given in the table "Energy consumption by the Gazprom Group":</t>
  </si>
  <si>
    <t>https://sustainability.gazpromreport.ru/en/2024/environmental-protection/annex/</t>
  </si>
  <si>
    <t xml:space="preserve">Total heat and electricity consumption by the Gazprom Group for internal process needs</t>
  </si>
  <si>
    <t xml:space="preserve">Electric power</t>
  </si>
  <si>
    <t xml:space="preserve">million kWh</t>
  </si>
  <si>
    <t>Heat</t>
  </si>
  <si>
    <t xml:space="preserve">Energy consumption from non-renewable sources, incl.:</t>
  </si>
  <si>
    <t xml:space="preserve">   Natural gas</t>
  </si>
  <si>
    <t xml:space="preserve">   Coal</t>
  </si>
  <si>
    <t xml:space="preserve">   Crude oil fuels (gasoline, jet kerosene, fuel oil, LNG)</t>
  </si>
  <si>
    <t xml:space="preserve">Fuel and energy savings resulting from energy saving programs</t>
  </si>
  <si>
    <t xml:space="preserve">As the scope of data collection expanded in 2021, the approach to converting electricity savings from kilowatt-hours to joules changed (a direct approach with 1 million kWh equaling 0.0036 GJ was applied). To account for the change, the  indicators for the periods preceding 2021 were retrospectively recalculated.  </t>
  </si>
  <si>
    <t xml:space="preserve">Energy intensity of core operations (specific consumption of energy for internal process needs)</t>
  </si>
  <si>
    <t xml:space="preserve">Gas production</t>
  </si>
  <si>
    <t xml:space="preserve">  PJSC Gazprom and its subsidiaries responsible for the core operations (exploration, production, transportation, underground storage, processing of hydrocarbons, as well as operation of the Unified Gas Supply System)</t>
  </si>
  <si>
    <r>
      <rPr>
        <sz val="11"/>
        <color theme="1"/>
        <rFont val="Arial"/>
      </rPr>
      <t xml:space="preserve">kg of reference fuel per thousand m</t>
    </r>
    <r>
      <rPr>
        <vertAlign val="superscript"/>
        <sz val="11"/>
        <color theme="1"/>
        <rFont val="Arial"/>
      </rPr>
      <t>3</t>
    </r>
  </si>
  <si>
    <t xml:space="preserve">Gas transportation</t>
  </si>
  <si>
    <t xml:space="preserve">kg of reference fuel per mcm•km</t>
  </si>
  <si>
    <t xml:space="preserve">Underground gas storage</t>
  </si>
  <si>
    <t xml:space="preserve">Gas processing</t>
  </si>
  <si>
    <t xml:space="preserve">kg of reference fuel per ton of reference fuel</t>
  </si>
  <si>
    <t xml:space="preserve">Energy Efficiency and Energy Saving Policy of Gazprom</t>
  </si>
  <si>
    <t>https://www.gazprom.com/f/posts/74/562608/2018-10-11-energetic-policy-eng.pdf</t>
  </si>
  <si>
    <t xml:space="preserve">ISO 50001:2018 "Energy Management Systems"</t>
  </si>
  <si>
    <t xml:space="preserve">The energy efficiency management system embraces business units of PJSC Gazprom’s Administration and 28 subsidiaries engaged in production and transportation, gas underground storage and processing, power and water supply to the Unified Gas Supply System facilities and the operation of UGSS power-generating equipment.</t>
  </si>
  <si>
    <t>https://www.gazprom.com/f/posts/19/460122/veritas-certificate-2022-en.pdf</t>
  </si>
  <si>
    <t xml:space="preserve">GOST R ISO 50001-2023 "Energy Management Systems"</t>
  </si>
  <si>
    <t xml:space="preserve">The energy efficiency management system meets GOST R ISO 50001-2023 (ISO 50001:2023) and is aligned with PJSC Gazprom’s energy saving and energy efficiency commitments, regulations, directives, and procedures.</t>
  </si>
</sst>
</file>

<file path=xl/styles.xml><?xml version="1.0" encoding="utf-8"?>
<styleSheet xmlns="http://schemas.openxmlformats.org/spreadsheetml/2006/main" xmlns:mc="http://schemas.openxmlformats.org/markup-compatibility/2006" xmlns:x14="http://schemas.microsoft.com/office/spreadsheetml/2009/9/main" xmlns:x14ac="http://schemas.microsoft.com/office/spreadsheetml/2009/9/ac" xmlns:x16r2="http://schemas.microsoft.com/office/spreadsheetml/2015/02/main" mc:Ignorable="x14ac x16r2">
  <numFmts count="4">
    <numFmt numFmtId="160" formatCode="_-* #,##0.00\ _₽_-;\-* #,##0.00\ _₽_-;_-* &quot;-&quot;??\ _₽_-;_-@_-"/>
    <numFmt numFmtId="161" formatCode="0.0"/>
    <numFmt numFmtId="162" formatCode="#,##0.0"/>
    <numFmt numFmtId="163" formatCode="0.000"/>
  </numFmts>
  <fonts count="27">
    <font>
      <sz val="11.000000"/>
      <color theme="1"/>
      <name val="Calibri"/>
      <scheme val="minor"/>
    </font>
    <font>
      <sz val="10.000000"/>
      <color indexed="63"/>
      <name val="Arial"/>
    </font>
    <font>
      <u/>
      <sz val="11.000000"/>
      <color theme="10"/>
      <name val="Calibri"/>
      <scheme val="minor"/>
    </font>
    <font>
      <sz val="10.000000"/>
      <name val="Arial"/>
    </font>
    <font>
      <sz val="11.000000"/>
      <color theme="1"/>
      <name val="Arial"/>
    </font>
    <font>
      <b/>
      <sz val="11.000000"/>
      <color theme="1"/>
      <name val="Arial"/>
    </font>
    <font>
      <sz val="9.000000"/>
      <color theme="1"/>
      <name val="Arial"/>
    </font>
    <font>
      <i/>
      <sz val="11.000000"/>
      <color theme="0" tint="-0.499984740745262"/>
      <name val="Arial"/>
    </font>
    <font>
      <i/>
      <sz val="9.000000"/>
      <color theme="0" tint="-0.499984740745262"/>
      <name val="Arial"/>
    </font>
    <font>
      <sz val="11.000000"/>
      <color theme="0" tint="-0.499984740745262"/>
      <name val="Arial"/>
    </font>
    <font>
      <i/>
      <sz val="9.000000"/>
      <color theme="1"/>
      <name val="Arial"/>
    </font>
    <font>
      <i/>
      <sz val="11.000000"/>
      <color theme="1"/>
      <name val="Arial"/>
    </font>
    <font>
      <sz val="8.000000"/>
      <color rgb="FF0070C0"/>
      <name val="Arial"/>
    </font>
    <font>
      <i/>
      <sz val="10.000000"/>
      <color theme="1"/>
      <name val="Arial"/>
    </font>
    <font>
      <b/>
      <sz val="9.000000"/>
      <color theme="1"/>
      <name val="Arial"/>
    </font>
    <font>
      <u/>
      <sz val="11.000000"/>
      <color theme="10"/>
      <name val="Arial"/>
    </font>
    <font>
      <sz val="9.000000"/>
      <name val="Arial"/>
    </font>
    <font>
      <sz val="11.000000"/>
      <name val="Arial"/>
    </font>
    <font>
      <sz val="11.000000"/>
      <color rgb="FF7030A0"/>
      <name val="Arial"/>
    </font>
    <font>
      <sz val="11.000000"/>
      <color indexed="2"/>
      <name val="Arial"/>
    </font>
    <font>
      <sz val="11.000000"/>
      <color rgb="FF00B0F0"/>
      <name val="Arial"/>
    </font>
    <font>
      <sz val="11.000000"/>
      <color rgb="FFFFC000"/>
      <name val="Arial"/>
    </font>
    <font>
      <sz val="9.000000"/>
      <color rgb="FFFFC000"/>
      <name val="Arial"/>
    </font>
    <font>
      <sz val="11.000000"/>
      <color rgb="FF00B050"/>
      <name val="Arial"/>
    </font>
    <font>
      <sz val="11.000000"/>
      <color theme="8"/>
      <name val="Arial"/>
    </font>
    <font>
      <sz val="11.000000"/>
      <color rgb="FFC00000"/>
      <name val="Arial"/>
    </font>
    <font>
      <sz val="10.000000"/>
      <color theme="1"/>
      <name val="Arial"/>
    </font>
  </fonts>
  <fills count="7">
    <fill>
      <patternFill patternType="none"/>
    </fill>
    <fill>
      <patternFill patternType="gray125"/>
    </fill>
    <fill>
      <patternFill patternType="solid">
        <fgColor indexed="65"/>
        <bgColor indexed="65"/>
      </patternFill>
    </fill>
    <fill>
      <patternFill patternType="none"/>
    </fill>
    <fill>
      <patternFill patternType="solid">
        <fgColor theme="7" tint="0.39997558519241921"/>
        <bgColor theme="7" tint="0.39997558519241921"/>
      </patternFill>
    </fill>
    <fill>
      <patternFill patternType="solid">
        <fgColor theme="5" tint="0.39997558519241921"/>
        <bgColor theme="5" tint="0.39997558519241921"/>
      </patternFill>
    </fill>
    <fill>
      <patternFill patternType="solid">
        <fgColor theme="9" tint="0.39997558519241921"/>
        <bgColor theme="9" tint="0.39997558519241921"/>
      </patternFill>
    </fill>
  </fills>
  <borders count="2">
    <border>
      <left style="none"/>
      <right style="none"/>
      <top style="none"/>
      <bottom style="none"/>
      <diagonal style="none"/>
    </border>
    <border>
      <left style="thin">
        <color auto="1"/>
      </left>
      <right style="none"/>
      <top style="none"/>
      <bottom style="none"/>
      <diagonal style="none"/>
    </border>
  </borders>
  <cellStyleXfs count="8">
    <xf fontId="0" fillId="0" borderId="0" numFmtId="0" applyNumberFormat="1" applyFont="1" applyFill="1" applyBorder="1"/>
    <xf fontId="0" fillId="0" borderId="0" numFmtId="160" applyNumberFormat="1" applyFont="0" applyFill="0" applyBorder="0" applyProtection="0"/>
    <xf fontId="1" fillId="2" borderId="1" numFmtId="0" applyNumberFormat="1" applyFont="1" applyFill="1" applyBorder="1"/>
    <xf fontId="2" fillId="0" borderId="0" numFmtId="0" applyNumberFormat="0" applyFont="1" applyFill="0" applyBorder="0" applyProtection="0"/>
    <xf fontId="0" fillId="0" borderId="0" numFmtId="9" applyNumberFormat="1" applyFont="0" applyFill="0" applyBorder="0" applyProtection="0"/>
    <xf fontId="3" fillId="0" borderId="0" numFmtId="0" applyNumberFormat="1" applyFont="1" applyFill="1" applyBorder="1"/>
    <xf fontId="0" fillId="0" borderId="0" numFmtId="0" applyNumberFormat="1" applyFont="1" applyFill="1" applyBorder="1"/>
    <xf fontId="0" fillId="3" borderId="0" numFmtId="44" applyNumberFormat="1" applyFont="0" applyFill="0" applyBorder="0"/>
  </cellStyleXfs>
  <cellXfs count="101">
    <xf fontId="0" fillId="0" borderId="0" numFmtId="0" xfId="0"/>
    <xf fontId="4" fillId="0" borderId="0" numFmtId="0" xfId="0" applyFont="1" applyAlignment="1">
      <alignment vertical="center"/>
    </xf>
    <xf fontId="4" fillId="0" borderId="0" numFmtId="0" xfId="0" applyFont="1" applyAlignment="1">
      <alignment horizontal="center" vertical="center"/>
    </xf>
    <xf fontId="5" fillId="0" borderId="0" numFmtId="0" xfId="0" applyFont="1" applyAlignment="1">
      <alignment horizontal="center" vertical="center"/>
    </xf>
    <xf fontId="5" fillId="4" borderId="0" numFmtId="0" xfId="0" applyFont="1" applyFill="1" applyAlignment="1">
      <alignment vertical="center"/>
    </xf>
    <xf fontId="6" fillId="4" borderId="0" numFmtId="0" xfId="0" applyFont="1" applyFill="1" applyAlignment="1">
      <alignment horizontal="center" vertical="center"/>
    </xf>
    <xf fontId="4" fillId="4" borderId="0" numFmtId="0" xfId="0" applyFont="1" applyFill="1" applyAlignment="1">
      <alignment horizontal="center" vertical="center"/>
    </xf>
    <xf fontId="4" fillId="0" borderId="0" numFmtId="0" xfId="0" applyFont="1" applyAlignment="1">
      <alignment vertical="center" wrapText="1"/>
    </xf>
    <xf fontId="6" fillId="0" borderId="0" numFmtId="0" xfId="0" applyFont="1" applyAlignment="1">
      <alignment horizontal="center" vertical="center"/>
    </xf>
    <xf fontId="4" fillId="0" borderId="0" numFmtId="161" xfId="0" applyNumberFormat="1" applyFont="1" applyAlignment="1">
      <alignment horizontal="center" vertical="center"/>
    </xf>
    <xf fontId="4" fillId="0" borderId="0" numFmtId="2" xfId="0" applyNumberFormat="1" applyFont="1" applyAlignment="1">
      <alignment horizontal="center" vertical="center"/>
    </xf>
    <xf fontId="7" fillId="0" borderId="0" numFmtId="0" xfId="0" applyFont="1" applyAlignment="1">
      <alignment vertical="center"/>
    </xf>
    <xf fontId="8" fillId="0" borderId="0" numFmtId="0" xfId="0" applyFont="1" applyAlignment="1">
      <alignment horizontal="center" vertical="center"/>
    </xf>
    <xf fontId="7" fillId="0" borderId="0" numFmtId="0" xfId="0" applyFont="1" applyAlignment="1">
      <alignment horizontal="center" vertical="center"/>
    </xf>
    <xf fontId="7" fillId="0" borderId="0" numFmtId="161" xfId="0" applyNumberFormat="1" applyFont="1" applyAlignment="1">
      <alignment horizontal="center" vertical="center"/>
    </xf>
    <xf fontId="4" fillId="0" borderId="0" numFmtId="2" xfId="0" applyNumberFormat="1" applyFont="1" applyAlignment="1">
      <alignment vertical="center"/>
    </xf>
    <xf fontId="9" fillId="0" borderId="0" numFmtId="0" xfId="0" applyFont="1" applyAlignment="1">
      <alignment vertical="center"/>
    </xf>
    <xf fontId="9" fillId="0" borderId="0" numFmtId="161" xfId="0" applyNumberFormat="1" applyFont="1" applyAlignment="1">
      <alignment horizontal="center" vertical="center"/>
    </xf>
    <xf fontId="9" fillId="0" borderId="0" numFmtId="2" xfId="0" applyNumberFormat="1" applyFont="1" applyAlignment="1">
      <alignment vertical="center"/>
    </xf>
    <xf fontId="10" fillId="0" borderId="0" numFmtId="0" xfId="0" applyFont="1" applyAlignment="1">
      <alignment horizontal="center" vertical="center"/>
    </xf>
    <xf fontId="11" fillId="0" borderId="0" numFmtId="0" xfId="0" applyFont="1" applyAlignment="1">
      <alignment horizontal="center" vertical="center"/>
    </xf>
    <xf fontId="7" fillId="0" borderId="0" numFmtId="2" xfId="0" applyNumberFormat="1" applyFont="1" applyAlignment="1">
      <alignment vertical="center"/>
    </xf>
    <xf fontId="11" fillId="0" borderId="0" numFmtId="0" xfId="0" applyFont="1" applyAlignment="1">
      <alignment vertical="center"/>
    </xf>
    <xf fontId="12" fillId="0" borderId="0" numFmtId="49" xfId="0" applyNumberFormat="1" applyFont="1" applyAlignment="1">
      <alignment horizontal="left" vertical="center"/>
    </xf>
    <xf fontId="13" fillId="0" borderId="0" numFmtId="0" xfId="0" applyFont="1" applyAlignment="1">
      <alignment vertical="center" wrapText="1"/>
    </xf>
    <xf fontId="4" fillId="0" borderId="0" numFmtId="0" xfId="0" applyFont="1" applyAlignment="1">
      <alignment horizontal="justify" vertical="center" wrapText="1"/>
    </xf>
    <xf fontId="5" fillId="0" borderId="0" numFmtId="0" xfId="0" applyFont="1" applyAlignment="1">
      <alignment vertical="center" wrapText="1"/>
    </xf>
    <xf fontId="4" fillId="0" borderId="0" numFmtId="162" xfId="0" applyNumberFormat="1" applyFont="1" applyAlignment="1">
      <alignment horizontal="center" vertical="center"/>
    </xf>
    <xf fontId="4" fillId="0" borderId="0" numFmtId="4" xfId="0" applyNumberFormat="1" applyFont="1" applyAlignment="1">
      <alignment horizontal="center" vertical="center"/>
    </xf>
    <xf fontId="14" fillId="0" borderId="0" numFmtId="0" xfId="0" applyFont="1" applyAlignment="1">
      <alignment horizontal="center" vertical="center"/>
    </xf>
    <xf fontId="6" fillId="0" borderId="0" numFmtId="49" xfId="0" applyNumberFormat="1" applyFont="1" applyAlignment="1">
      <alignment horizontal="center" vertical="center"/>
    </xf>
    <xf fontId="15" fillId="0" borderId="0" numFmtId="0" xfId="3" applyFont="1" applyAlignment="1">
      <alignment vertical="center" wrapText="1"/>
    </xf>
    <xf fontId="4" fillId="0" borderId="0" numFmtId="0" xfId="0" applyFont="1" applyAlignment="1">
      <alignment horizontal="left" vertical="center"/>
    </xf>
    <xf fontId="5" fillId="0" borderId="0" numFmtId="0" xfId="0" applyFont="1" applyAlignment="1">
      <alignment horizontal="left" vertical="center"/>
    </xf>
    <xf fontId="5" fillId="0" borderId="0" numFmtId="0" xfId="0" applyFont="1" applyAlignment="1">
      <alignment vertical="center"/>
    </xf>
    <xf fontId="15" fillId="0" borderId="0" numFmtId="0" xfId="3" applyFont="1" applyAlignment="1">
      <alignment vertical="center"/>
    </xf>
    <xf fontId="4" fillId="0" borderId="0" numFmtId="0" xfId="0" applyFont="1" applyAlignment="1">
      <alignment horizontal="left" vertical="center" wrapText="1"/>
    </xf>
    <xf fontId="16" fillId="0" borderId="0" numFmtId="0" xfId="0" applyFont="1" applyAlignment="1">
      <alignment horizontal="center" vertical="center"/>
    </xf>
    <xf fontId="17" fillId="0" borderId="0" numFmtId="0" xfId="0" applyFont="1" applyAlignment="1">
      <alignment horizontal="center" vertical="center"/>
    </xf>
    <xf fontId="18" fillId="0" borderId="0" numFmtId="0" xfId="0" applyFont="1" applyAlignment="1">
      <alignment vertical="center"/>
    </xf>
    <xf fontId="17" fillId="0" borderId="0" numFmtId="49" xfId="0" applyNumberFormat="1" applyFont="1" applyAlignment="1">
      <alignment horizontal="center" vertical="center"/>
    </xf>
    <xf fontId="19" fillId="0" borderId="0" numFmtId="0" xfId="0" applyFont="1" applyAlignment="1">
      <alignment vertical="center"/>
    </xf>
    <xf fontId="20" fillId="0" borderId="0" numFmtId="0" xfId="0" applyFont="1" applyAlignment="1">
      <alignment vertical="center"/>
    </xf>
    <xf fontId="21" fillId="0" borderId="0" numFmtId="0" xfId="0" applyFont="1" applyAlignment="1">
      <alignment vertical="center"/>
    </xf>
    <xf fontId="12" fillId="0" borderId="0" numFmtId="49" xfId="0" applyNumberFormat="1" applyFont="1" applyAlignment="1">
      <alignment vertical="center"/>
    </xf>
    <xf fontId="22" fillId="0" borderId="0" numFmtId="0" xfId="0" applyFont="1" applyAlignment="1">
      <alignment vertical="center"/>
    </xf>
    <xf fontId="22" fillId="0" borderId="0" numFmtId="0" xfId="0" applyFont="1" applyAlignment="1">
      <alignment horizontal="center" vertical="center"/>
    </xf>
    <xf fontId="10" fillId="0" borderId="0" numFmtId="0" xfId="0" applyFont="1" applyAlignment="1">
      <alignment horizontal="justify" vertical="center" wrapText="1"/>
    </xf>
    <xf fontId="6" fillId="0" borderId="0" numFmtId="0" xfId="0" applyFont="1" applyAlignment="1">
      <alignment horizontal="center" vertical="center" wrapText="1"/>
    </xf>
    <xf fontId="23" fillId="0" borderId="0" numFmtId="0" xfId="0" applyFont="1" applyAlignment="1">
      <alignment vertical="center"/>
    </xf>
    <xf fontId="24" fillId="0" borderId="0" numFmtId="0" xfId="0" applyFont="1" applyAlignment="1">
      <alignment vertical="center"/>
    </xf>
    <xf fontId="4" fillId="0" borderId="0" numFmtId="49" xfId="0" applyNumberFormat="1" applyFont="1" applyAlignment="1" quotePrefix="1">
      <alignment horizontal="center" vertical="center"/>
    </xf>
    <xf fontId="4" fillId="0" borderId="0" numFmtId="2" xfId="0" applyNumberFormat="1" applyFont="1" applyAlignment="1">
      <alignment horizontal="left" vertical="center"/>
    </xf>
    <xf fontId="18" fillId="0" borderId="0" numFmtId="0" xfId="0" applyFont="1" applyAlignment="1">
      <alignment horizontal="left" vertical="center"/>
    </xf>
    <xf fontId="4" fillId="0" borderId="0" numFmtId="163" xfId="0" applyNumberFormat="1" applyFont="1" applyAlignment="1">
      <alignment horizontal="center" vertical="center"/>
    </xf>
    <xf fontId="17" fillId="0" borderId="0" numFmtId="163" xfId="0" applyNumberFormat="1" applyFont="1" applyAlignment="1">
      <alignment horizontal="center" vertical="center"/>
    </xf>
    <xf fontId="17" fillId="0" borderId="0" numFmtId="1" xfId="0" applyNumberFormat="1" applyFont="1" applyAlignment="1">
      <alignment horizontal="center" vertical="center"/>
    </xf>
    <xf fontId="4" fillId="0" borderId="0" numFmtId="4" xfId="0" applyNumberFormat="1" applyFont="1" applyAlignment="1" quotePrefix="1">
      <alignment horizontal="center" vertical="center"/>
    </xf>
    <xf fontId="25" fillId="0" borderId="0" numFmtId="0" xfId="0" applyFont="1" applyAlignment="1">
      <alignment vertical="center"/>
    </xf>
    <xf fontId="4" fillId="0" borderId="0" numFmtId="3" xfId="0" applyNumberFormat="1" applyFont="1" applyAlignment="1">
      <alignment horizontal="center" vertical="center"/>
    </xf>
    <xf fontId="4" fillId="0" borderId="0" numFmtId="0" xfId="0" applyFont="1" applyAlignment="1">
      <alignment horizontal="justify" vertical="justify"/>
    </xf>
    <xf fontId="17" fillId="0" borderId="0" numFmtId="0" xfId="0" applyFont="1" applyAlignment="1">
      <alignment horizontal="justify" vertical="justify" wrapText="1"/>
    </xf>
    <xf fontId="17" fillId="0" borderId="0" numFmtId="0" xfId="0" applyFont="1" applyAlignment="1">
      <alignment horizontal="justify" vertical="justify"/>
    </xf>
    <xf fontId="15" fillId="0" borderId="0" numFmtId="0" xfId="3" applyFont="1" applyAlignment="1">
      <alignment horizontal="left" vertical="center"/>
    </xf>
    <xf fontId="14" fillId="4" borderId="0" numFmtId="0" xfId="0" applyFont="1" applyFill="1" applyAlignment="1">
      <alignment horizontal="center" vertical="center"/>
    </xf>
    <xf fontId="5" fillId="4" borderId="0" numFmtId="0" xfId="0" applyFont="1" applyFill="1" applyAlignment="1">
      <alignment horizontal="center" vertical="center"/>
    </xf>
    <xf fontId="5" fillId="0" borderId="0" numFmtId="0" xfId="0" applyFont="1" applyAlignment="1">
      <alignment horizontal="left" vertical="center" wrapText="1"/>
    </xf>
    <xf fontId="13" fillId="0" borderId="0" numFmtId="0" xfId="0" applyFont="1" applyAlignment="1">
      <alignment horizontal="center" vertical="center" wrapText="1"/>
    </xf>
    <xf fontId="5" fillId="5" borderId="0" numFmtId="0" xfId="0" applyFont="1" applyFill="1" applyAlignment="1">
      <alignment vertical="center"/>
    </xf>
    <xf fontId="5" fillId="5" borderId="0" numFmtId="0" xfId="0" applyFont="1" applyFill="1" applyAlignment="1">
      <alignment horizontal="center" vertical="center"/>
    </xf>
    <xf fontId="4" fillId="5" borderId="0" numFmtId="0" xfId="0" applyFont="1" applyFill="1" applyAlignment="1">
      <alignment vertical="center"/>
    </xf>
    <xf fontId="7" fillId="0" borderId="0" numFmtId="1" xfId="0" applyNumberFormat="1" applyFont="1" applyAlignment="1">
      <alignment horizontal="center" vertical="center"/>
    </xf>
    <xf fontId="4" fillId="0" borderId="0" numFmtId="0" xfId="0" applyFont="1" applyAlignment="1">
      <alignment horizontal="center" vertical="center" wrapText="1"/>
    </xf>
    <xf fontId="4" fillId="0" borderId="0" numFmtId="0" xfId="0" applyFont="1" applyAlignment="1" quotePrefix="1">
      <alignment horizontal="center" vertical="center"/>
    </xf>
    <xf fontId="5" fillId="0" borderId="0" numFmtId="0" xfId="0" applyFont="1" applyAlignment="1">
      <alignment horizontal="justify" vertical="justify" wrapText="1"/>
    </xf>
    <xf fontId="7" fillId="0" borderId="0" numFmtId="1" xfId="0" applyNumberFormat="1" applyFont="1" applyAlignment="1" quotePrefix="1">
      <alignment horizontal="center" vertical="center"/>
    </xf>
    <xf fontId="4" fillId="5" borderId="0" numFmtId="0" xfId="0" applyFont="1" applyFill="1" applyAlignment="1">
      <alignment horizontal="center" vertical="center"/>
    </xf>
    <xf fontId="14" fillId="5" borderId="0" numFmtId="0" xfId="0" applyFont="1" applyFill="1" applyAlignment="1">
      <alignment horizontal="center" vertical="center"/>
    </xf>
    <xf fontId="5" fillId="6" borderId="0" numFmtId="0" xfId="0" applyFont="1" applyFill="1" applyAlignment="1">
      <alignment vertical="center"/>
    </xf>
    <xf fontId="6" fillId="6" borderId="0" numFmtId="0" xfId="0" applyFont="1" applyFill="1" applyAlignment="1">
      <alignment horizontal="center" vertical="center"/>
    </xf>
    <xf fontId="4" fillId="6" borderId="0" numFmtId="0" xfId="0" applyFont="1" applyFill="1" applyAlignment="1">
      <alignment horizontal="center" vertical="center"/>
    </xf>
    <xf fontId="5" fillId="0" borderId="0" numFmtId="4" xfId="0" applyNumberFormat="1" applyFont="1" applyAlignment="1">
      <alignment horizontal="center" vertical="center"/>
    </xf>
    <xf fontId="5" fillId="6" borderId="0" numFmtId="0" xfId="0" applyFont="1" applyFill="1" applyAlignment="1">
      <alignment vertical="center" wrapText="1"/>
    </xf>
    <xf fontId="4" fillId="0" borderId="0" numFmtId="4" xfId="0" applyNumberFormat="1" applyFont="1" applyAlignment="1">
      <alignment vertical="center"/>
    </xf>
    <xf fontId="4" fillId="0" borderId="0" numFmtId="10" xfId="4" applyNumberFormat="1" applyFont="1" applyAlignment="1">
      <alignment vertical="center"/>
    </xf>
    <xf fontId="7" fillId="0" borderId="0" numFmtId="4" xfId="0" applyNumberFormat="1" applyFont="1" applyAlignment="1">
      <alignment horizontal="center" vertical="center"/>
    </xf>
    <xf fontId="12" fillId="0" borderId="0" numFmtId="49" xfId="0" applyNumberFormat="1" applyFont="1" applyAlignment="1">
      <alignment horizontal="justify" vertical="center"/>
    </xf>
    <xf fontId="12" fillId="0" borderId="0" numFmtId="49" xfId="0" applyNumberFormat="1" applyFont="1" applyAlignment="1">
      <alignment horizontal="left" vertical="center" wrapText="1"/>
    </xf>
    <xf fontId="7" fillId="0" borderId="0" numFmtId="0" xfId="0" applyFont="1" applyAlignment="1">
      <alignment horizontal="justify" vertical="center" wrapText="1"/>
    </xf>
    <xf fontId="4" fillId="0" borderId="0" numFmtId="0" xfId="0" applyFont="1" applyAlignment="1">
      <alignment horizontal="justify" vertical="center"/>
    </xf>
    <xf fontId="14" fillId="6" borderId="0" numFmtId="0" xfId="0" applyFont="1" applyFill="1" applyAlignment="1">
      <alignment horizontal="center" vertical="center"/>
    </xf>
    <xf fontId="5" fillId="6" borderId="0" numFmtId="0" xfId="0" applyFont="1" applyFill="1" applyAlignment="1">
      <alignment horizontal="center" vertical="center"/>
    </xf>
    <xf fontId="15" fillId="0" borderId="0" numFmtId="0" xfId="3" applyFont="1" applyAlignment="1">
      <alignment horizontal="center" vertical="center"/>
    </xf>
    <xf fontId="13" fillId="0" borderId="0" numFmtId="0" xfId="0" applyFont="1" applyAlignment="1">
      <alignment horizontal="left" vertical="center" wrapText="1"/>
    </xf>
    <xf fontId="13" fillId="0" borderId="0" numFmtId="0" xfId="0" applyFont="1" applyAlignment="1">
      <alignment horizontal="justify" vertical="center" wrapText="1"/>
    </xf>
    <xf fontId="13" fillId="0" borderId="0" numFmtId="0" xfId="0" applyFont="1" applyAlignment="1">
      <alignment horizontal="justify" vertical="center"/>
    </xf>
    <xf fontId="5" fillId="0" borderId="0" numFmtId="162" xfId="0" applyNumberFormat="1" applyFont="1" applyAlignment="1">
      <alignment horizontal="center" vertical="center"/>
    </xf>
    <xf fontId="26" fillId="0" borderId="0" numFmtId="0" xfId="0" applyFont="1" applyAlignment="1">
      <alignment vertical="center"/>
    </xf>
    <xf fontId="4" fillId="6" borderId="0" numFmtId="0" xfId="0" applyFont="1" applyFill="1" applyAlignment="1">
      <alignment vertical="center"/>
    </xf>
    <xf fontId="13" fillId="0" borderId="0" numFmtId="49" xfId="0" applyNumberFormat="1" applyFont="1" applyAlignment="1">
      <alignment horizontal="center" vertical="center" wrapText="1"/>
    </xf>
    <xf fontId="26" fillId="0" borderId="0" numFmtId="0" xfId="0" applyFont="1" applyAlignment="1">
      <alignment vertical="center" wrapText="1"/>
    </xf>
  </cellXfs>
  <cellStyles count="8">
    <cellStyle name="Comma" xfId="1" builtinId="3"/>
    <cellStyle name="fa_row_header_standard 2" xfId="2"/>
    <cellStyle name="Hyperlink" xfId="3" builtinId="8"/>
    <cellStyle name="Normal" xfId="0" builtinId="0"/>
    <cellStyle name="Percent" xfId="4" builtinId="5"/>
    <cellStyle name="Обычный 2" xfId="5"/>
    <cellStyle name="Обычный 3" xfId="6"/>
    <cellStyle name="Currency" xfId="7"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Relationships xmlns="http://schemas.openxmlformats.org/package/2006/relationships"><Relationship  Id="rId7" Type="http://schemas.openxmlformats.org/officeDocument/2006/relationships/styles" Target="styles.xml"/><Relationship  Id="rId6" Type="http://schemas.openxmlformats.org/officeDocument/2006/relationships/sharedStrings" Target="sharedString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明朝"/>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1.xml><?xml version="1.0" encoding="utf-8"?>
<a:theme xmlns:a="http://schemas.openxmlformats.org/drawingml/2006/main" xmlns:r="http://schemas.openxmlformats.org/officeDocument/2006/relationships" xmlns:p="http://schemas.openxmlformats.org/presentation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a:ea typeface="Arial"/>
        <a:cs typeface="Arial"/>
      </a:majorFont>
      <a:minorFont>
        <a:latin typeface="Calibri"/>
        <a:ea typeface="Arial"/>
        <a:cs typeface="Arial"/>
      </a:minorFont>
    </a:fontScheme>
    <a:fmtScheme name="Стандартная">
      <a:fillStyleLst>
        <a:solidFill>
          <a:schemeClr val="phClr"/>
        </a:solidFill>
        <a:gradFill>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solidFill>
          <a:schemeClr val="phClr">
            <a:tint val="95000"/>
            <a:satMod val="170000"/>
          </a:schemeClr>
        </a:solidFill>
        <a:gradFill>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Relationships xmlns="http://schemas.openxmlformats.org/package/2006/relationships"><Relationship  Id="rId6" Type="http://schemas.openxmlformats.org/officeDocument/2006/relationships/hyperlink" Target="https://www.gazprom.com/f/posts/04/135351/sertificate-iso-45001-2018_en.pdf" TargetMode="External"/><Relationship  Id="rId5" Type="http://schemas.openxmlformats.org/officeDocument/2006/relationships/hyperlink" Target="https://www.gazprom.com/f/posts/04/135351/sertificate-gost-r-iso-45001-2020_en.pdf" TargetMode="External"/><Relationship  Id="rId4" Type="http://schemas.openxmlformats.org/officeDocument/2006/relationships/hyperlink" Target="https://www.gazprom.com/f/posts/44/836691/corporate-volunteerism-policy-2023-en.pdf" TargetMode="External"/><Relationship  Id="rId3" Type="http://schemas.openxmlformats.org/officeDocument/2006/relationships/hyperlink" Target="https://www.gazprom.com/f/posts/33/230595/2024-09-13-sustainability-policy-en.pdf" TargetMode="External"/><Relationship  Id="rId2" Type="http://schemas.openxmlformats.org/officeDocument/2006/relationships/hyperlink" Target="https://www.gazprom.com/f/posts/74/562608/2019-09-17-safety-policy-en.pdf" TargetMode="External"/><Relationship  Id="rId1" Type="http://schemas.openxmlformats.org/officeDocument/2006/relationships/hyperlink" Target="https://sustainability.gazpromreport.ru/en/2024/gazprom-groups-people/employee-development/" TargetMode="External"/></Relationships>
</file>

<file path=xl/worksheets/_rels/sheet2.xml.rels><?xml version="1.0" encoding="UTF-8" standalone="yes"?><Relationships xmlns="http://schemas.openxmlformats.org/package/2006/relationships"><Relationship  Id="rId4" Type="http://schemas.openxmlformats.org/officeDocument/2006/relationships/hyperlink" Target="https://www.gazprom.com/f/posts/35/773731/gost-r-iso-9001-2015-en.pdf" TargetMode="External"/><Relationship  Id="rId3" Type="http://schemas.openxmlformats.org/officeDocument/2006/relationships/hyperlink" Target="https://www.gazprom.com/f/posts/74/562608/2014-02-25-codex-of-corporate-ethics-edit-2024-10-29-en.pdf" TargetMode="External"/><Relationship  Id="rId2" Type="http://schemas.openxmlformats.org/officeDocument/2006/relationships/hyperlink" Target="https://www.gazprom.com/f/posts/74/562608/regulations-management-committee-2023-06-30-en.pdf" TargetMode="External"/><Relationship  Id="rId1" Type="http://schemas.openxmlformats.org/officeDocument/2006/relationships/hyperlink" Target="https://www.gazprom.com/f/posts/74/562608/gazprom-articles-2025-06-27-en.pdf" TargetMode="External"/></Relationships>
</file>

<file path=xl/worksheets/_rels/sheet3.xml.rels><?xml version="1.0" encoding="UTF-8" standalone="yes"?><Relationships xmlns="http://schemas.openxmlformats.org/package/2006/relationships"><Relationship  Id="rId4" Type="http://schemas.openxmlformats.org/officeDocument/2006/relationships/hyperlink" Target="https://www.gazprom.com/f/posts/73/278066/certificate_iso-14001-2015-en.pdf" TargetMode="External"/><Relationship  Id="rId3" Type="http://schemas.openxmlformats.org/officeDocument/2006/relationships/hyperlink" Target="https://www.gazprom.com/f/posts/73/278066/certificate_r-iso-14001-2016-en.pdf" TargetMode="External"/><Relationship  Id="rId2" Type="http://schemas.openxmlformats.org/officeDocument/2006/relationships/hyperlink" Target="https://www.gazprom.com/f/posts/33/230595/2024-09-13-sustainability-policy-en.pdf" TargetMode="External"/><Relationship  Id="rId1" Type="http://schemas.openxmlformats.org/officeDocument/2006/relationships/hyperlink" Target="https://sustainability.gazpromreport.ru/en/2024/appendices/about-the-report/" TargetMode="External"/></Relationships>
</file>

<file path=xl/worksheets/_rels/sheet4.xml.rels><?xml version="1.0" encoding="UTF-8" standalone="yes"?><Relationships xmlns="http://schemas.openxmlformats.org/package/2006/relationships"><Relationship  Id="rId3" Type="http://schemas.openxmlformats.org/officeDocument/2006/relationships/hyperlink" Target="https://www.gazprom.com/f/posts/19/460122/veritas-certificate-2022-en.pdf" TargetMode="External"/><Relationship  Id="rId2" Type="http://schemas.openxmlformats.org/officeDocument/2006/relationships/hyperlink" Target="https://www.gazprom.com/f/posts/74/562608/2018-10-11-energetic-policy-eng.pdf" TargetMode="External"/><Relationship  Id="rId1" Type="http://schemas.openxmlformats.org/officeDocument/2006/relationships/hyperlink" Target="https://sustainability.gazpromreport.ru/en/2024/environmental-protection/annex/"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Pr>
    <tabColor theme="7" tint="0.39997558519241921"/>
    <outlinePr applyStyles="0" summaryBelow="1" summaryRight="1" showOutlineSymbols="1"/>
    <pageSetUpPr autoPageBreaks="1" fitToPage="0"/>
  </sheetPr>
  <sheetViews>
    <sheetView topLeftCell="A1" zoomScale="110" workbookViewId="0">
      <pane ySplit="1" topLeftCell="A2" activePane="bottomLeft" state="frozen"/>
      <selection activeCell="A1" activeCellId="0" sqref="A1"/>
    </sheetView>
  </sheetViews>
  <sheetFormatPr defaultRowHeight="14.25"/>
  <cols>
    <col customWidth="1" min="1" max="1" style="1" width="79.57421875"/>
    <col customWidth="1" min="2" max="2" style="2" width="44.28515625"/>
    <col customWidth="1" min="3" max="3" style="2" width="19.42578125"/>
    <col customWidth="1" min="4" max="4" style="1" width="12.7109375"/>
    <col customWidth="1" min="5" max="5" style="2" width="12.7109375"/>
    <col customWidth="1" min="6" max="6" style="1" width="11.421875"/>
    <col min="7" max="16384" style="1" width="9.140625"/>
  </cols>
  <sheetData>
    <row r="1" ht="15">
      <c r="B1" s="2" t="s">
        <v>0</v>
      </c>
      <c r="C1" s="2" t="s">
        <v>1</v>
      </c>
      <c r="D1" s="3">
        <v>2022</v>
      </c>
      <c r="E1" s="3">
        <v>2023</v>
      </c>
      <c r="F1" s="3">
        <v>2024</v>
      </c>
    </row>
    <row r="2" ht="15">
      <c r="A2" s="4" t="s">
        <v>2</v>
      </c>
      <c r="B2" s="5"/>
      <c r="C2" s="6"/>
      <c r="D2" s="6"/>
      <c r="E2" s="6"/>
      <c r="F2" s="6"/>
    </row>
    <row r="3">
      <c r="A3" s="7" t="s">
        <v>3</v>
      </c>
      <c r="B3" s="8" t="s">
        <v>4</v>
      </c>
      <c r="C3" s="2" t="s">
        <v>5</v>
      </c>
      <c r="D3" s="2">
        <v>492.19999999999999</v>
      </c>
      <c r="E3" s="2">
        <v>498.10000000000002</v>
      </c>
      <c r="F3" s="9">
        <v>501</v>
      </c>
    </row>
    <row r="4">
      <c r="A4" s="1" t="s">
        <v>6</v>
      </c>
      <c r="B4" s="8" t="s">
        <v>4</v>
      </c>
      <c r="C4" s="2" t="s">
        <v>7</v>
      </c>
      <c r="D4" s="2">
        <v>5.9000000000000004</v>
      </c>
      <c r="E4" s="2">
        <v>6.7000000000000002</v>
      </c>
      <c r="F4" s="2">
        <v>8.1999999999999993</v>
      </c>
    </row>
    <row r="5">
      <c r="A5" s="1"/>
      <c r="B5" s="8"/>
      <c r="D5" s="2"/>
      <c r="E5" s="2"/>
      <c r="F5" s="2"/>
    </row>
    <row r="6">
      <c r="A6" s="1" t="s">
        <v>8</v>
      </c>
      <c r="B6" s="8" t="s">
        <v>4</v>
      </c>
      <c r="C6" s="2" t="s">
        <v>5</v>
      </c>
      <c r="D6" s="2">
        <v>351.69999999999999</v>
      </c>
      <c r="E6" s="2">
        <v>356.90000000000003</v>
      </c>
      <c r="F6" s="10">
        <f>F11+F16+F21</f>
        <v>354.90840000000003</v>
      </c>
      <c r="G6" s="1"/>
    </row>
    <row r="7" s="11" customFormat="1">
      <c r="A7" s="11" t="s">
        <v>9</v>
      </c>
      <c r="B7" s="12" t="s">
        <v>4</v>
      </c>
      <c r="C7" s="13" t="s">
        <v>7</v>
      </c>
      <c r="D7" s="13">
        <v>71.5</v>
      </c>
      <c r="E7" s="14">
        <v>71.652278658903839</v>
      </c>
      <c r="F7" s="14">
        <f>F6/F3*100</f>
        <v>70.840000000000003</v>
      </c>
      <c r="G7" s="11"/>
    </row>
    <row r="8">
      <c r="A8" s="1" t="s">
        <v>10</v>
      </c>
      <c r="B8" s="8" t="s">
        <v>4</v>
      </c>
      <c r="C8" s="2" t="s">
        <v>5</v>
      </c>
      <c r="D8" s="2">
        <v>140.5</v>
      </c>
      <c r="E8" s="2">
        <v>141.19999999999999</v>
      </c>
      <c r="F8" s="10">
        <f>F3-F6</f>
        <v>146.09159999999997</v>
      </c>
      <c r="G8" s="1"/>
    </row>
    <row r="9" s="11" customFormat="1">
      <c r="A9" s="11" t="s">
        <v>11</v>
      </c>
      <c r="B9" s="12" t="s">
        <v>4</v>
      </c>
      <c r="C9" s="13" t="s">
        <v>7</v>
      </c>
      <c r="D9" s="13">
        <v>28.5</v>
      </c>
      <c r="E9" s="14">
        <v>28.347721341096161</v>
      </c>
      <c r="F9" s="14">
        <f>100-F7</f>
        <v>29.159999999999997</v>
      </c>
      <c r="G9" s="11"/>
    </row>
    <row r="10">
      <c r="A10" s="1"/>
      <c r="B10" s="8"/>
      <c r="D10" s="2"/>
      <c r="E10" s="2"/>
      <c r="F10" s="2"/>
      <c r="G10" s="15"/>
    </row>
    <row r="11">
      <c r="A11" s="1" t="s">
        <v>12</v>
      </c>
      <c r="B11" s="8" t="s">
        <v>4</v>
      </c>
      <c r="C11" s="2" t="s">
        <v>5</v>
      </c>
      <c r="D11" s="2">
        <v>54.299999999999997</v>
      </c>
      <c r="E11" s="10">
        <v>55.952569200000006</v>
      </c>
      <c r="F11" s="10">
        <f>F3*0.15*F12/100</f>
        <v>56.137050000000002</v>
      </c>
      <c r="G11" s="15"/>
    </row>
    <row r="12" s="16" customFormat="1">
      <c r="A12" s="11" t="s">
        <v>13</v>
      </c>
      <c r="B12" s="12" t="s">
        <v>4</v>
      </c>
      <c r="C12" s="13" t="s">
        <v>7</v>
      </c>
      <c r="D12" s="17">
        <v>76</v>
      </c>
      <c r="E12" s="14">
        <v>75.900000000000006</v>
      </c>
      <c r="F12" s="14">
        <v>74.700000000000003</v>
      </c>
      <c r="G12" s="18"/>
    </row>
    <row r="13">
      <c r="A13" s="1" t="s">
        <v>14</v>
      </c>
      <c r="B13" s="8" t="s">
        <v>4</v>
      </c>
      <c r="C13" s="2" t="s">
        <v>5</v>
      </c>
      <c r="D13" s="2">
        <v>17.100000000000001</v>
      </c>
      <c r="E13" s="10">
        <v>17.766230800000002</v>
      </c>
      <c r="F13" s="10">
        <f>F3*0.15*F14/100</f>
        <v>19.012949999999996</v>
      </c>
      <c r="G13" s="15"/>
    </row>
    <row r="14" s="16" customFormat="1">
      <c r="A14" s="16" t="s">
        <v>15</v>
      </c>
      <c r="B14" s="12" t="s">
        <v>4</v>
      </c>
      <c r="C14" s="13" t="s">
        <v>7</v>
      </c>
      <c r="D14" s="17">
        <v>24</v>
      </c>
      <c r="E14" s="13">
        <v>24.100000000000001</v>
      </c>
      <c r="F14" s="14">
        <f>100-F12</f>
        <v>25.299999999999997</v>
      </c>
      <c r="G14" s="18"/>
    </row>
    <row r="15">
      <c r="A15" s="1"/>
      <c r="B15" s="19"/>
      <c r="C15" s="20"/>
      <c r="D15" s="2"/>
      <c r="E15" s="2"/>
      <c r="F15" s="2"/>
      <c r="G15" s="15"/>
    </row>
    <row r="16">
      <c r="A16" s="1" t="s">
        <v>16</v>
      </c>
      <c r="B16" s="8" t="s">
        <v>4</v>
      </c>
      <c r="C16" s="2" t="s">
        <v>5</v>
      </c>
      <c r="D16" s="2">
        <v>99.400000000000006</v>
      </c>
      <c r="E16" s="10">
        <v>102.49453509999999</v>
      </c>
      <c r="F16" s="10">
        <f>F3*0.363*F17/100</f>
        <v>106.75358100000001</v>
      </c>
      <c r="G16" s="15"/>
    </row>
    <row r="17" s="11" customFormat="1">
      <c r="A17" s="11" t="s">
        <v>17</v>
      </c>
      <c r="B17" s="12" t="s">
        <v>4</v>
      </c>
      <c r="C17" s="13" t="s">
        <v>7</v>
      </c>
      <c r="D17" s="13">
        <v>58.700000000000003</v>
      </c>
      <c r="E17" s="13">
        <v>59.299999999999997</v>
      </c>
      <c r="F17" s="13">
        <f>58.7</f>
        <v>58.700000000000003</v>
      </c>
      <c r="G17" s="21"/>
    </row>
    <row r="18">
      <c r="A18" s="1" t="s">
        <v>18</v>
      </c>
      <c r="B18" s="8" t="s">
        <v>4</v>
      </c>
      <c r="C18" s="2" t="s">
        <v>5</v>
      </c>
      <c r="D18" s="2">
        <v>69.900000000000006</v>
      </c>
      <c r="E18" s="10">
        <v>70.346164900000005</v>
      </c>
      <c r="F18" s="10">
        <f>F3*0.363*F19/100</f>
        <v>75.109419000000003</v>
      </c>
      <c r="G18" s="15"/>
    </row>
    <row r="19" s="11" customFormat="1">
      <c r="A19" s="11" t="s">
        <v>19</v>
      </c>
      <c r="B19" s="12" t="s">
        <v>4</v>
      </c>
      <c r="C19" s="13" t="s">
        <v>7</v>
      </c>
      <c r="D19" s="13">
        <v>41.299999999999997</v>
      </c>
      <c r="E19" s="13">
        <v>40.700000000000003</v>
      </c>
      <c r="F19" s="13">
        <f>100-F17</f>
        <v>41.299999999999997</v>
      </c>
      <c r="G19" s="21"/>
    </row>
    <row r="20" s="22" customFormat="1">
      <c r="A20" s="22"/>
      <c r="B20" s="19"/>
      <c r="C20" s="20"/>
      <c r="D20" s="20"/>
      <c r="E20" s="20"/>
      <c r="F20" s="20"/>
      <c r="G20" s="15"/>
      <c r="H20" s="1"/>
    </row>
    <row r="21" s="22" customFormat="1">
      <c r="A21" s="1" t="s">
        <v>20</v>
      </c>
      <c r="B21" s="8" t="s">
        <v>4</v>
      </c>
      <c r="C21" s="2" t="s">
        <v>5</v>
      </c>
      <c r="D21" s="2">
        <v>198.19999999999999</v>
      </c>
      <c r="E21" s="10">
        <v>198.46545450000005</v>
      </c>
      <c r="F21" s="10">
        <f>F3*0.487*F22/100</f>
        <v>192.01776900000002</v>
      </c>
      <c r="G21" s="22"/>
    </row>
    <row r="22" s="11" customFormat="1">
      <c r="A22" s="11" t="s">
        <v>21</v>
      </c>
      <c r="B22" s="12" t="s">
        <v>4</v>
      </c>
      <c r="C22" s="13" t="s">
        <v>7</v>
      </c>
      <c r="D22" s="13">
        <v>78.799999999999997</v>
      </c>
      <c r="E22" s="13">
        <v>78.900000000000006</v>
      </c>
      <c r="F22" s="13">
        <f>78.7</f>
        <v>78.700000000000003</v>
      </c>
    </row>
    <row r="23" s="22" customFormat="1">
      <c r="A23" s="1" t="s">
        <v>22</v>
      </c>
      <c r="B23" s="8" t="s">
        <v>4</v>
      </c>
      <c r="C23" s="2" t="s">
        <v>5</v>
      </c>
      <c r="D23" s="2">
        <v>53.299999999999997</v>
      </c>
      <c r="E23" s="10">
        <v>53.075045500000009</v>
      </c>
      <c r="F23" s="10">
        <f>F3*0.487*F24/100</f>
        <v>51.969230999999994</v>
      </c>
      <c r="G23" s="22"/>
    </row>
    <row r="24" s="22" customFormat="1">
      <c r="A24" s="11" t="s">
        <v>23</v>
      </c>
      <c r="B24" s="12" t="s">
        <v>4</v>
      </c>
      <c r="C24" s="13" t="s">
        <v>7</v>
      </c>
      <c r="D24" s="13">
        <v>21.199999999999999</v>
      </c>
      <c r="E24" s="14">
        <v>21.100000000000001</v>
      </c>
      <c r="F24" s="14">
        <f>100-F22</f>
        <v>21.299999999999997</v>
      </c>
      <c r="G24" s="22"/>
    </row>
    <row r="25">
      <c r="A25" s="1"/>
      <c r="B25" s="8"/>
      <c r="D25" s="2"/>
      <c r="E25" s="2"/>
      <c r="F25" s="2"/>
    </row>
    <row r="26" ht="16.5">
      <c r="A26" s="1" t="s">
        <v>24</v>
      </c>
      <c r="B26" s="8" t="s">
        <v>25</v>
      </c>
      <c r="C26" s="2" t="s">
        <v>26</v>
      </c>
      <c r="D26" s="2">
        <v>127.3</v>
      </c>
      <c r="E26" s="2">
        <v>136.80000000000001</v>
      </c>
      <c r="F26" s="2">
        <v>147.19999999999999</v>
      </c>
    </row>
    <row r="27">
      <c r="A27" s="23" t="s">
        <v>27</v>
      </c>
      <c r="B27" s="8"/>
      <c r="D27" s="2"/>
      <c r="E27" s="2"/>
      <c r="F27" s="2"/>
    </row>
    <row r="28">
      <c r="A28" s="24"/>
      <c r="B28" s="8"/>
      <c r="D28" s="2"/>
      <c r="E28" s="2"/>
      <c r="F28" s="2"/>
    </row>
    <row r="29">
      <c r="A29" s="25" t="s">
        <v>28</v>
      </c>
      <c r="B29" s="8" t="s">
        <v>4</v>
      </c>
      <c r="C29" s="2" t="s">
        <v>5</v>
      </c>
      <c r="D29" s="2">
        <v>233.90000000000001</v>
      </c>
      <c r="E29" s="2">
        <v>241.30000000000001</v>
      </c>
      <c r="F29" s="9">
        <v>237</v>
      </c>
    </row>
    <row r="30">
      <c r="A30" s="25" t="s">
        <v>29</v>
      </c>
      <c r="B30" s="8" t="s">
        <v>4</v>
      </c>
      <c r="C30" s="2" t="s">
        <v>30</v>
      </c>
      <c r="D30" s="2">
        <v>0</v>
      </c>
      <c r="E30" s="2">
        <v>0</v>
      </c>
      <c r="F30" s="2">
        <v>0</v>
      </c>
    </row>
    <row r="31" ht="15">
      <c r="A31" s="26"/>
      <c r="B31" s="8"/>
      <c r="D31" s="2"/>
      <c r="E31" s="2"/>
      <c r="F31" s="2"/>
    </row>
    <row r="32">
      <c r="A32" s="1" t="s">
        <v>31</v>
      </c>
      <c r="B32" s="8" t="s">
        <v>4</v>
      </c>
      <c r="C32" s="2" t="s">
        <v>32</v>
      </c>
      <c r="D32" s="2">
        <v>38.799999999999997</v>
      </c>
      <c r="E32" s="2">
        <v>50.899999999999999</v>
      </c>
      <c r="F32" s="2">
        <v>52.200000000000003</v>
      </c>
    </row>
    <row r="33">
      <c r="A33" s="1"/>
      <c r="B33" s="8"/>
      <c r="D33" s="2"/>
      <c r="E33" s="2"/>
      <c r="F33" s="2"/>
    </row>
    <row r="34">
      <c r="A34" s="1" t="s">
        <v>33</v>
      </c>
      <c r="B34" s="8" t="s">
        <v>4</v>
      </c>
      <c r="C34" s="2" t="s">
        <v>32</v>
      </c>
      <c r="D34" s="2">
        <v>953.70000000000005</v>
      </c>
      <c r="E34" s="27">
        <v>1096.7</v>
      </c>
      <c r="F34" s="28">
        <v>1191.96</v>
      </c>
    </row>
    <row r="35">
      <c r="A35" s="1"/>
      <c r="B35" s="8"/>
      <c r="D35" s="2"/>
      <c r="E35" s="27"/>
      <c r="F35" s="27"/>
    </row>
    <row r="36" ht="15">
      <c r="A36" s="26" t="s">
        <v>34</v>
      </c>
      <c r="B36" s="29" t="s">
        <v>4</v>
      </c>
      <c r="C36" s="3" t="s">
        <v>32</v>
      </c>
      <c r="D36" s="3">
        <v>16.899999999999999</v>
      </c>
      <c r="E36" s="3">
        <v>17.800000000000001</v>
      </c>
      <c r="F36" s="3">
        <v>17.800000000000001</v>
      </c>
    </row>
    <row r="37">
      <c r="A37" s="7" t="s">
        <v>35</v>
      </c>
      <c r="B37" s="30" t="s">
        <v>4</v>
      </c>
      <c r="C37" s="2" t="s">
        <v>36</v>
      </c>
      <c r="D37" s="27">
        <v>5393.8999999999996</v>
      </c>
      <c r="E37" s="27">
        <v>5634.8999999999996</v>
      </c>
      <c r="F37" s="27">
        <v>5399.5</v>
      </c>
    </row>
    <row r="38">
      <c r="A38" s="7" t="s">
        <v>37</v>
      </c>
      <c r="B38" s="30" t="s">
        <v>4</v>
      </c>
      <c r="C38" s="2" t="s">
        <v>36</v>
      </c>
      <c r="D38" s="2">
        <v>198.69999999999999</v>
      </c>
      <c r="E38" s="2">
        <v>221.59999999999999</v>
      </c>
      <c r="F38" s="9">
        <v>194.59999999999999</v>
      </c>
    </row>
    <row r="39">
      <c r="A39" s="31"/>
      <c r="B39" s="2"/>
      <c r="D39" s="1"/>
      <c r="E39" s="2"/>
      <c r="F39" s="2"/>
    </row>
    <row r="40" s="32" customFormat="1" ht="28.5">
      <c r="A40" s="25" t="s">
        <v>38</v>
      </c>
      <c r="B40" s="8" t="s">
        <v>4</v>
      </c>
      <c r="C40" s="2" t="s">
        <v>5</v>
      </c>
      <c r="D40" s="2">
        <v>141.59999999999999</v>
      </c>
      <c r="E40" s="2">
        <v>141.80000000000001</v>
      </c>
      <c r="F40" s="2">
        <v>144.69999999999999</v>
      </c>
    </row>
    <row r="41" s="32" customFormat="1">
      <c r="A41" s="25"/>
      <c r="B41" s="8"/>
      <c r="C41" s="2"/>
      <c r="D41" s="2"/>
      <c r="E41" s="2"/>
      <c r="F41" s="2"/>
    </row>
    <row r="42">
      <c r="A42" s="7" t="s">
        <v>39</v>
      </c>
      <c r="B42" s="8" t="s">
        <v>40</v>
      </c>
      <c r="C42" s="2" t="s">
        <v>5</v>
      </c>
      <c r="D42" s="2">
        <v>592</v>
      </c>
      <c r="E42" s="9">
        <v>598.49400000000003</v>
      </c>
      <c r="F42" s="9">
        <v>614.13300000000004</v>
      </c>
    </row>
    <row r="43">
      <c r="A43" s="23" t="s">
        <v>41</v>
      </c>
      <c r="B43" s="8"/>
      <c r="D43" s="2"/>
      <c r="E43" s="2"/>
      <c r="F43" s="2"/>
    </row>
    <row r="44">
      <c r="A44" s="7"/>
      <c r="B44" s="8"/>
      <c r="D44" s="2"/>
      <c r="E44" s="2"/>
      <c r="F44" s="2"/>
    </row>
    <row r="45" ht="15">
      <c r="A45" s="33" t="s">
        <v>42</v>
      </c>
      <c r="B45" s="33"/>
      <c r="C45" s="33"/>
      <c r="D45" s="33"/>
      <c r="E45" s="33"/>
      <c r="F45" s="33"/>
    </row>
    <row r="46">
      <c r="A46" s="7" t="s">
        <v>43</v>
      </c>
      <c r="B46" s="8" t="s">
        <v>4</v>
      </c>
      <c r="C46" s="2" t="s">
        <v>44</v>
      </c>
      <c r="D46" s="2">
        <v>58</v>
      </c>
      <c r="E46" s="2">
        <v>56</v>
      </c>
      <c r="F46" s="2">
        <v>54</v>
      </c>
    </row>
    <row r="47">
      <c r="A47" s="7" t="s">
        <v>45</v>
      </c>
      <c r="B47" s="8" t="s">
        <v>4</v>
      </c>
      <c r="C47" s="2" t="s">
        <v>44</v>
      </c>
      <c r="D47" s="2">
        <v>71</v>
      </c>
      <c r="E47" s="2">
        <v>77</v>
      </c>
      <c r="F47" s="2">
        <v>76</v>
      </c>
    </row>
    <row r="48">
      <c r="A48" s="7"/>
      <c r="B48" s="8"/>
      <c r="D48" s="2"/>
      <c r="E48" s="2"/>
      <c r="F48" s="2"/>
    </row>
    <row r="49" ht="16.5">
      <c r="A49" s="34" t="s">
        <v>46</v>
      </c>
      <c r="B49" s="34"/>
      <c r="C49" s="34"/>
      <c r="D49" s="34"/>
      <c r="E49" s="34"/>
      <c r="F49" s="34"/>
    </row>
    <row r="50">
      <c r="A50" s="7" t="s">
        <v>47</v>
      </c>
      <c r="B50" s="8" t="s">
        <v>4</v>
      </c>
      <c r="C50" s="2" t="s">
        <v>48</v>
      </c>
      <c r="D50" s="2">
        <v>299.69999999999999</v>
      </c>
      <c r="E50" s="27">
        <v>290</v>
      </c>
      <c r="F50" s="27">
        <v>296.69999999999999</v>
      </c>
    </row>
    <row r="51">
      <c r="A51" s="7" t="s">
        <v>49</v>
      </c>
      <c r="B51" s="8" t="s">
        <v>4</v>
      </c>
      <c r="C51" s="2" t="s">
        <v>48</v>
      </c>
      <c r="D51" s="2">
        <v>259.5</v>
      </c>
      <c r="E51" s="9">
        <v>304.69999999999999</v>
      </c>
      <c r="F51" s="9">
        <v>273.80000000000001</v>
      </c>
    </row>
    <row r="52">
      <c r="A52" s="23" t="s">
        <v>50</v>
      </c>
      <c r="B52" s="8"/>
      <c r="D52" s="2"/>
      <c r="E52" s="9"/>
      <c r="F52" s="9"/>
    </row>
    <row r="53">
      <c r="A53" s="35" t="s">
        <v>51</v>
      </c>
      <c r="D53" s="2"/>
      <c r="E53" s="2"/>
      <c r="F53" s="2"/>
    </row>
    <row r="54">
      <c r="A54" s="31"/>
      <c r="B54" s="2"/>
      <c r="C54" s="2"/>
      <c r="D54" s="2"/>
      <c r="E54" s="2"/>
      <c r="F54" s="2"/>
    </row>
    <row r="55">
      <c r="A55" s="31"/>
      <c r="D55" s="2"/>
      <c r="F55" s="2"/>
    </row>
    <row r="56" ht="15">
      <c r="A56" s="4" t="s">
        <v>52</v>
      </c>
      <c r="B56" s="6"/>
      <c r="C56" s="6"/>
      <c r="D56" s="6"/>
      <c r="E56" s="6"/>
      <c r="F56" s="6"/>
    </row>
    <row r="57" ht="163.5" customHeight="1">
      <c r="A57" s="36" t="s">
        <v>53</v>
      </c>
      <c r="B57" s="36"/>
      <c r="C57" s="36"/>
      <c r="D57" s="36"/>
      <c r="E57" s="36"/>
      <c r="F57" s="36"/>
    </row>
    <row r="58" ht="15">
      <c r="A58" s="34"/>
      <c r="B58" s="2"/>
      <c r="C58" s="2"/>
      <c r="D58" s="2"/>
      <c r="E58" s="2"/>
      <c r="F58" s="2"/>
    </row>
    <row r="59" ht="15">
      <c r="A59" s="34" t="s">
        <v>54</v>
      </c>
      <c r="D59" s="2"/>
      <c r="E59" s="2"/>
      <c r="F59" s="2"/>
    </row>
    <row r="60">
      <c r="A60" s="1" t="s">
        <v>55</v>
      </c>
      <c r="B60" s="37" t="s">
        <v>56</v>
      </c>
      <c r="C60" s="2" t="s">
        <v>57</v>
      </c>
      <c r="D60" s="2">
        <v>39</v>
      </c>
      <c r="E60" s="2">
        <v>57</v>
      </c>
      <c r="F60" s="2">
        <v>52</v>
      </c>
    </row>
    <row r="61">
      <c r="A61" s="1" t="s">
        <v>58</v>
      </c>
      <c r="B61" s="37" t="s">
        <v>56</v>
      </c>
      <c r="C61" s="2" t="s">
        <v>57</v>
      </c>
      <c r="D61" s="2">
        <v>6</v>
      </c>
      <c r="E61" s="2">
        <v>11</v>
      </c>
      <c r="F61" s="2">
        <v>9</v>
      </c>
    </row>
    <row r="62">
      <c r="A62" s="1"/>
      <c r="B62" s="8"/>
      <c r="D62" s="2"/>
      <c r="E62" s="2"/>
      <c r="F62" s="2"/>
    </row>
    <row r="63">
      <c r="A63" s="1" t="s">
        <v>59</v>
      </c>
      <c r="B63" s="8" t="s">
        <v>60</v>
      </c>
      <c r="C63" s="2" t="s">
        <v>30</v>
      </c>
      <c r="D63" s="2">
        <v>4</v>
      </c>
      <c r="E63" s="2">
        <v>2</v>
      </c>
      <c r="F63" s="2">
        <v>3</v>
      </c>
    </row>
    <row r="64" ht="15">
      <c r="A64" s="34"/>
      <c r="B64" s="8"/>
      <c r="C64" s="2"/>
      <c r="D64" s="2"/>
      <c r="E64" s="2"/>
      <c r="F64" s="2"/>
    </row>
    <row r="65">
      <c r="A65" s="1" t="s">
        <v>61</v>
      </c>
      <c r="B65" s="8"/>
      <c r="C65" s="2"/>
      <c r="D65" s="2"/>
      <c r="E65" s="2"/>
      <c r="F65" s="2"/>
    </row>
    <row r="66">
      <c r="A66" s="1" t="s">
        <v>62</v>
      </c>
      <c r="B66" s="37" t="s">
        <v>56</v>
      </c>
      <c r="C66" s="2" t="s">
        <v>30</v>
      </c>
      <c r="D66" s="38">
        <v>6</v>
      </c>
      <c r="E66" s="38">
        <v>4</v>
      </c>
      <c r="F66" s="38">
        <v>3</v>
      </c>
      <c r="G66" s="39"/>
    </row>
    <row r="67">
      <c r="A67" s="1" t="s">
        <v>63</v>
      </c>
      <c r="B67" s="37" t="s">
        <v>56</v>
      </c>
      <c r="C67" s="2" t="s">
        <v>30</v>
      </c>
      <c r="D67" s="38">
        <v>4</v>
      </c>
      <c r="E67" s="38">
        <v>4</v>
      </c>
      <c r="F67" s="38">
        <v>2</v>
      </c>
      <c r="G67" s="39"/>
    </row>
    <row r="68" ht="16.5">
      <c r="A68" s="1" t="s">
        <v>62</v>
      </c>
      <c r="B68" s="37" t="s">
        <v>64</v>
      </c>
      <c r="C68" s="2" t="s">
        <v>30</v>
      </c>
      <c r="D68" s="40" t="s">
        <v>65</v>
      </c>
      <c r="E68" s="40" t="s">
        <v>66</v>
      </c>
      <c r="F68" s="40" t="s">
        <v>65</v>
      </c>
      <c r="G68" s="41"/>
    </row>
    <row r="69" ht="16.5">
      <c r="A69" s="1" t="s">
        <v>63</v>
      </c>
      <c r="B69" s="37" t="s">
        <v>64</v>
      </c>
      <c r="C69" s="2" t="s">
        <v>30</v>
      </c>
      <c r="D69" s="40" t="s">
        <v>67</v>
      </c>
      <c r="E69" s="40" t="s">
        <v>67</v>
      </c>
      <c r="F69" s="40" t="s">
        <v>68</v>
      </c>
      <c r="G69" s="41"/>
    </row>
    <row r="70" ht="16.5">
      <c r="A70" s="1" t="s">
        <v>62</v>
      </c>
      <c r="B70" s="37" t="s">
        <v>69</v>
      </c>
      <c r="C70" s="2" t="s">
        <v>30</v>
      </c>
      <c r="D70" s="40" t="s">
        <v>66</v>
      </c>
      <c r="E70" s="40" t="s">
        <v>70</v>
      </c>
      <c r="F70" s="40" t="s">
        <v>66</v>
      </c>
      <c r="G70" s="42"/>
    </row>
    <row r="71" ht="16.5">
      <c r="A71" s="1" t="s">
        <v>63</v>
      </c>
      <c r="B71" s="37" t="s">
        <v>69</v>
      </c>
      <c r="C71" s="2" t="s">
        <v>30</v>
      </c>
      <c r="D71" s="40" t="s">
        <v>71</v>
      </c>
      <c r="E71" s="40" t="s">
        <v>72</v>
      </c>
      <c r="F71" s="40" t="s">
        <v>73</v>
      </c>
      <c r="G71" s="42"/>
    </row>
    <row r="72">
      <c r="A72" s="1" t="s">
        <v>62</v>
      </c>
      <c r="B72" s="37" t="s">
        <v>74</v>
      </c>
      <c r="C72" s="2" t="s">
        <v>30</v>
      </c>
      <c r="D72" s="38">
        <v>0</v>
      </c>
      <c r="E72" s="38">
        <v>0</v>
      </c>
      <c r="F72" s="38">
        <v>1</v>
      </c>
      <c r="G72" s="43"/>
    </row>
    <row r="73">
      <c r="A73" s="1" t="s">
        <v>63</v>
      </c>
      <c r="B73" s="37" t="s">
        <v>74</v>
      </c>
      <c r="C73" s="2" t="s">
        <v>30</v>
      </c>
      <c r="D73" s="38">
        <v>0</v>
      </c>
      <c r="E73" s="38">
        <v>1</v>
      </c>
      <c r="F73" s="38">
        <v>5</v>
      </c>
      <c r="G73" s="43"/>
    </row>
    <row r="74">
      <c r="A74" s="44" t="s">
        <v>75</v>
      </c>
      <c r="B74" s="45"/>
      <c r="C74" s="1"/>
      <c r="D74" s="1"/>
      <c r="E74" s="1"/>
      <c r="F74" s="1"/>
      <c r="G74" s="43"/>
    </row>
    <row r="75">
      <c r="A75" s="44" t="s">
        <v>76</v>
      </c>
      <c r="B75" s="45"/>
      <c r="C75" s="1"/>
      <c r="E75" s="1"/>
      <c r="F75" s="1"/>
      <c r="G75" s="43"/>
    </row>
    <row r="76">
      <c r="A76" s="44" t="s">
        <v>77</v>
      </c>
      <c r="B76" s="45"/>
      <c r="C76" s="1"/>
      <c r="E76" s="1"/>
      <c r="F76" s="1"/>
      <c r="G76" s="43"/>
    </row>
    <row r="77">
      <c r="A77" s="1"/>
      <c r="B77" s="46"/>
      <c r="C77" s="2"/>
      <c r="D77" s="2"/>
      <c r="E77" s="2"/>
      <c r="F77" s="2"/>
      <c r="G77" s="43"/>
    </row>
    <row r="78">
      <c r="A78" s="1" t="s">
        <v>78</v>
      </c>
      <c r="B78" s="8"/>
      <c r="C78" s="2"/>
      <c r="D78" s="2"/>
      <c r="E78" s="2"/>
      <c r="F78" s="2"/>
    </row>
    <row r="79" ht="43.5" customHeight="1">
      <c r="A79" s="47" t="s">
        <v>79</v>
      </c>
      <c r="B79" s="48" t="s">
        <v>80</v>
      </c>
      <c r="D79" s="2">
        <v>0.12</v>
      </c>
      <c r="E79" s="40" t="s">
        <v>81</v>
      </c>
      <c r="F79" s="40" t="s">
        <v>82</v>
      </c>
      <c r="G79" s="49"/>
    </row>
    <row r="80">
      <c r="A80" s="24"/>
      <c r="B80" s="8"/>
      <c r="D80" s="2"/>
      <c r="E80" s="2"/>
      <c r="F80" s="2"/>
      <c r="G80" s="1"/>
    </row>
    <row r="81">
      <c r="A81" s="1" t="s">
        <v>83</v>
      </c>
      <c r="B81" s="8"/>
      <c r="D81" s="2"/>
      <c r="E81" s="2"/>
      <c r="F81" s="2"/>
    </row>
    <row r="82" ht="25.5" customHeight="1">
      <c r="A82" s="47" t="s">
        <v>84</v>
      </c>
      <c r="B82" s="37" t="s">
        <v>85</v>
      </c>
      <c r="D82" s="2">
        <v>0.080000000000000002</v>
      </c>
      <c r="E82" s="38">
        <v>0.10199999999999999</v>
      </c>
      <c r="F82" s="38">
        <v>0.10199999999999999</v>
      </c>
      <c r="G82" s="50"/>
    </row>
    <row r="83" ht="16.5">
      <c r="A83" s="47"/>
      <c r="B83" s="37" t="s">
        <v>86</v>
      </c>
      <c r="D83" s="51" t="s">
        <v>87</v>
      </c>
      <c r="E83" s="38">
        <v>0.20399999999999999</v>
      </c>
      <c r="F83" s="38">
        <v>0.20399999999999999</v>
      </c>
      <c r="G83" s="50"/>
    </row>
    <row r="84" ht="16.5">
      <c r="A84" s="47"/>
      <c r="B84" s="37" t="s">
        <v>88</v>
      </c>
      <c r="D84" s="51" t="s">
        <v>87</v>
      </c>
      <c r="E84" s="38">
        <v>0.36899999999999999</v>
      </c>
      <c r="F84" s="38">
        <v>0.36899999999999999</v>
      </c>
      <c r="G84" s="50"/>
    </row>
    <row r="85">
      <c r="A85" s="47"/>
      <c r="B85" s="37" t="s">
        <v>89</v>
      </c>
      <c r="D85" s="2">
        <v>0.33800000000000002</v>
      </c>
      <c r="E85" s="2">
        <v>0.32300000000000001</v>
      </c>
      <c r="F85" s="2">
        <v>0.32300000000000001</v>
      </c>
    </row>
    <row r="86">
      <c r="A86" s="47"/>
      <c r="B86" s="37" t="s">
        <v>90</v>
      </c>
      <c r="D86" s="2">
        <v>0.085999999999999993</v>
      </c>
      <c r="E86" s="2">
        <v>0.191</v>
      </c>
      <c r="F86" s="2">
        <v>0.191</v>
      </c>
    </row>
    <row r="87">
      <c r="A87" s="47"/>
      <c r="B87" s="37" t="s">
        <v>74</v>
      </c>
      <c r="D87" s="2">
        <v>0.059999999999999998</v>
      </c>
      <c r="E87" s="2" t="s">
        <v>91</v>
      </c>
      <c r="F87" s="2" t="s">
        <v>91</v>
      </c>
    </row>
    <row r="88">
      <c r="A88" s="44" t="s">
        <v>92</v>
      </c>
      <c r="B88" s="8"/>
      <c r="C88" s="2"/>
      <c r="D88" s="2"/>
      <c r="E88" s="2"/>
      <c r="F88" s="2"/>
      <c r="G88" s="2"/>
      <c r="H88" s="15"/>
    </row>
    <row r="89">
      <c r="A89" s="23" t="s">
        <v>93</v>
      </c>
      <c r="B89" s="8"/>
      <c r="C89" s="2"/>
      <c r="D89" s="2"/>
      <c r="E89" s="2"/>
      <c r="F89" s="2"/>
      <c r="G89" s="2"/>
      <c r="H89" s="52"/>
    </row>
    <row r="90">
      <c r="A90" s="23" t="s">
        <v>94</v>
      </c>
      <c r="B90" s="8"/>
      <c r="C90" s="2"/>
      <c r="D90" s="2"/>
      <c r="E90" s="2"/>
      <c r="F90" s="2"/>
      <c r="G90" s="2"/>
      <c r="H90" s="15"/>
    </row>
    <row r="91">
      <c r="A91" s="23" t="s">
        <v>95</v>
      </c>
      <c r="B91" s="8"/>
      <c r="C91" s="2"/>
      <c r="D91" s="2"/>
      <c r="E91" s="2"/>
      <c r="F91" s="2"/>
      <c r="G91" s="2"/>
      <c r="H91" s="15"/>
    </row>
    <row r="92">
      <c r="A92" s="44" t="s">
        <v>96</v>
      </c>
      <c r="B92" s="8"/>
      <c r="C92" s="2"/>
      <c r="D92" s="2"/>
      <c r="E92" s="2"/>
      <c r="F92" s="2"/>
      <c r="G92" s="2"/>
      <c r="H92" s="15"/>
    </row>
    <row r="93">
      <c r="A93" s="44" t="s">
        <v>97</v>
      </c>
      <c r="B93" s="8"/>
      <c r="C93" s="2"/>
      <c r="D93" s="2"/>
      <c r="E93" s="2"/>
      <c r="F93" s="2"/>
      <c r="G93" s="2"/>
      <c r="H93" s="15"/>
    </row>
    <row r="94">
      <c r="A94" s="24"/>
      <c r="B94" s="8"/>
      <c r="D94" s="2"/>
      <c r="E94" s="2"/>
      <c r="F94" s="2"/>
    </row>
    <row r="95">
      <c r="A95" s="1" t="s">
        <v>98</v>
      </c>
      <c r="B95" s="8"/>
      <c r="D95" s="2"/>
      <c r="E95" s="2"/>
      <c r="F95" s="2"/>
    </row>
    <row r="96" ht="25.5" customHeight="1">
      <c r="A96" s="47" t="s">
        <v>99</v>
      </c>
      <c r="B96" s="37" t="s">
        <v>100</v>
      </c>
      <c r="D96" s="2">
        <v>1.1799999999999999</v>
      </c>
      <c r="E96" s="2">
        <v>1.9630000000000001</v>
      </c>
      <c r="F96" s="2">
        <v>1.623</v>
      </c>
    </row>
    <row r="97" ht="16.5">
      <c r="A97" s="47"/>
      <c r="B97" s="37" t="s">
        <v>101</v>
      </c>
      <c r="D97" s="51" t="s">
        <v>102</v>
      </c>
      <c r="E97" s="2">
        <v>1.927</v>
      </c>
      <c r="F97" s="2">
        <v>0.40600000000000003</v>
      </c>
    </row>
    <row r="98" ht="16.5">
      <c r="A98" s="47"/>
      <c r="B98" s="37" t="s">
        <v>103</v>
      </c>
      <c r="D98" s="51" t="s">
        <v>102</v>
      </c>
      <c r="E98" s="2" t="s">
        <v>104</v>
      </c>
      <c r="F98" s="2">
        <v>0</v>
      </c>
    </row>
    <row r="99" ht="16.5">
      <c r="A99" s="47"/>
      <c r="B99" s="37" t="s">
        <v>105</v>
      </c>
      <c r="D99" s="40" t="s">
        <v>66</v>
      </c>
      <c r="E99" s="40" t="s">
        <v>66</v>
      </c>
      <c r="F99" s="40" t="s">
        <v>106</v>
      </c>
      <c r="G99" s="53"/>
    </row>
    <row r="100" ht="16.5">
      <c r="A100" s="47"/>
      <c r="B100" s="37" t="s">
        <v>107</v>
      </c>
      <c r="D100" s="40" t="s">
        <v>108</v>
      </c>
      <c r="E100" s="40" t="s">
        <v>66</v>
      </c>
      <c r="F100" s="40" t="s">
        <v>66</v>
      </c>
      <c r="G100" s="42"/>
    </row>
    <row r="101">
      <c r="A101" s="47"/>
      <c r="B101" s="37" t="s">
        <v>74</v>
      </c>
      <c r="D101" s="2">
        <v>0</v>
      </c>
      <c r="E101" s="2">
        <v>0</v>
      </c>
      <c r="F101" s="2">
        <v>0</v>
      </c>
      <c r="G101" s="43"/>
    </row>
    <row r="102">
      <c r="A102" s="44" t="s">
        <v>109</v>
      </c>
      <c r="B102" s="46"/>
      <c r="D102" s="2"/>
      <c r="E102" s="2"/>
      <c r="F102" s="2"/>
      <c r="G102" s="43"/>
    </row>
    <row r="103">
      <c r="A103" s="23" t="s">
        <v>110</v>
      </c>
      <c r="B103" s="46"/>
      <c r="D103" s="2"/>
      <c r="E103" s="2"/>
      <c r="F103" s="2"/>
      <c r="G103" s="43"/>
    </row>
    <row r="104">
      <c r="A104" s="23" t="s">
        <v>111</v>
      </c>
      <c r="B104" s="46"/>
      <c r="D104" s="2"/>
      <c r="E104" s="2"/>
      <c r="F104" s="2"/>
      <c r="G104" s="43"/>
    </row>
    <row r="105">
      <c r="A105" s="23" t="s">
        <v>112</v>
      </c>
      <c r="B105" s="46"/>
      <c r="D105" s="2"/>
      <c r="E105" s="2"/>
      <c r="F105" s="2"/>
      <c r="G105" s="43"/>
    </row>
    <row r="106">
      <c r="A106" s="23" t="s">
        <v>113</v>
      </c>
      <c r="B106" s="46"/>
      <c r="D106" s="2"/>
      <c r="E106" s="2"/>
      <c r="F106" s="2"/>
      <c r="G106" s="43"/>
    </row>
    <row r="107">
      <c r="A107" s="44" t="s">
        <v>114</v>
      </c>
      <c r="B107" s="46"/>
      <c r="D107" s="2"/>
      <c r="E107" s="2"/>
      <c r="F107" s="2"/>
      <c r="G107" s="43"/>
    </row>
    <row r="108">
      <c r="A108" s="44" t="s">
        <v>115</v>
      </c>
      <c r="B108" s="46"/>
      <c r="D108" s="2"/>
      <c r="E108" s="2"/>
      <c r="F108" s="2"/>
      <c r="G108" s="43"/>
    </row>
    <row r="109">
      <c r="A109" s="1"/>
      <c r="B109" s="46"/>
      <c r="D109" s="2"/>
      <c r="E109" s="2"/>
      <c r="F109" s="2"/>
      <c r="G109" s="43"/>
    </row>
    <row r="110">
      <c r="A110" s="1" t="s">
        <v>116</v>
      </c>
      <c r="B110" s="8"/>
      <c r="D110" s="2"/>
      <c r="E110" s="2"/>
      <c r="F110" s="2"/>
    </row>
    <row r="111" ht="25.5" customHeight="1">
      <c r="A111" s="47" t="s">
        <v>117</v>
      </c>
      <c r="B111" s="37" t="s">
        <v>118</v>
      </c>
      <c r="D111" s="54">
        <v>0.021000000000000001</v>
      </c>
      <c r="E111" s="54">
        <v>0.023</v>
      </c>
      <c r="F111" s="54">
        <v>0.029000000000000001</v>
      </c>
    </row>
    <row r="112" ht="16.5">
      <c r="A112" s="47"/>
      <c r="B112" s="37" t="s">
        <v>119</v>
      </c>
      <c r="D112" s="51" t="s">
        <v>120</v>
      </c>
      <c r="E112" s="2">
        <v>0</v>
      </c>
      <c r="F112" s="2">
        <v>0.0040000000000000001</v>
      </c>
    </row>
    <row r="113" ht="16.5">
      <c r="A113" s="47"/>
      <c r="B113" s="37" t="s">
        <v>121</v>
      </c>
      <c r="D113" s="51" t="s">
        <v>120</v>
      </c>
      <c r="E113" s="2">
        <v>0</v>
      </c>
      <c r="F113" s="2">
        <v>0</v>
      </c>
    </row>
    <row r="114">
      <c r="A114" s="47"/>
      <c r="B114" s="37" t="s">
        <v>122</v>
      </c>
      <c r="D114" s="2">
        <v>0</v>
      </c>
      <c r="E114" s="2">
        <v>0</v>
      </c>
      <c r="F114" s="2">
        <v>0</v>
      </c>
    </row>
    <row r="115" ht="16.5">
      <c r="A115" s="47"/>
      <c r="B115" s="37" t="s">
        <v>123</v>
      </c>
      <c r="D115" s="40" t="s">
        <v>124</v>
      </c>
      <c r="E115" s="40" t="s">
        <v>66</v>
      </c>
      <c r="F115" s="40" t="s">
        <v>66</v>
      </c>
      <c r="G115" s="42"/>
    </row>
    <row r="116">
      <c r="A116" s="47"/>
      <c r="B116" s="37" t="s">
        <v>74</v>
      </c>
      <c r="D116" s="55">
        <v>0.062</v>
      </c>
      <c r="E116" s="55">
        <v>0.062</v>
      </c>
      <c r="F116" s="56">
        <v>0</v>
      </c>
      <c r="G116" s="43"/>
    </row>
    <row r="117">
      <c r="A117" s="44" t="s">
        <v>125</v>
      </c>
      <c r="B117" s="46"/>
      <c r="D117" s="2"/>
      <c r="E117" s="2"/>
      <c r="F117" s="2"/>
      <c r="G117" s="43"/>
    </row>
    <row r="118">
      <c r="A118" s="23" t="s">
        <v>126</v>
      </c>
      <c r="B118" s="46"/>
      <c r="D118" s="2"/>
      <c r="E118" s="2"/>
      <c r="F118" s="2"/>
      <c r="G118" s="43"/>
    </row>
    <row r="119">
      <c r="A119" s="23" t="s">
        <v>127</v>
      </c>
      <c r="B119" s="46"/>
      <c r="D119" s="2"/>
      <c r="E119" s="2"/>
      <c r="F119" s="2"/>
      <c r="G119" s="43"/>
    </row>
    <row r="120">
      <c r="A120" s="23" t="s">
        <v>128</v>
      </c>
      <c r="B120" s="46"/>
      <c r="D120" s="2"/>
      <c r="E120" s="2"/>
      <c r="F120" s="2"/>
      <c r="G120" s="43"/>
    </row>
    <row r="121">
      <c r="A121" s="44" t="s">
        <v>129</v>
      </c>
      <c r="B121" s="46"/>
      <c r="D121" s="2"/>
      <c r="E121" s="2"/>
      <c r="F121" s="2"/>
      <c r="G121" s="43"/>
    </row>
    <row r="122">
      <c r="A122" s="44" t="s">
        <v>130</v>
      </c>
      <c r="B122" s="46"/>
      <c r="D122" s="2"/>
      <c r="E122" s="2"/>
      <c r="F122" s="2"/>
      <c r="G122" s="43"/>
    </row>
    <row r="123">
      <c r="A123" s="24"/>
      <c r="B123" s="8"/>
      <c r="D123" s="2"/>
      <c r="E123" s="2"/>
      <c r="F123" s="2"/>
    </row>
    <row r="124" ht="15">
      <c r="A124" s="34" t="s">
        <v>131</v>
      </c>
      <c r="B124" s="8"/>
      <c r="D124" s="2"/>
      <c r="E124" s="2"/>
      <c r="F124" s="2"/>
    </row>
    <row r="125">
      <c r="A125" s="1"/>
      <c r="B125" s="37" t="s">
        <v>132</v>
      </c>
      <c r="C125" s="2" t="s">
        <v>36</v>
      </c>
      <c r="D125" s="28">
        <v>14663.4</v>
      </c>
      <c r="E125" s="28">
        <v>17165.779999999999</v>
      </c>
      <c r="F125" s="28">
        <v>18528.709999999999</v>
      </c>
    </row>
    <row r="126" ht="16.5">
      <c r="A126" s="1"/>
      <c r="B126" s="37" t="s">
        <v>133</v>
      </c>
      <c r="C126" s="2" t="s">
        <v>36</v>
      </c>
      <c r="D126" s="28">
        <v>1867.6800000000001</v>
      </c>
      <c r="E126" s="28">
        <v>2139.8099999999999</v>
      </c>
      <c r="F126" s="28">
        <v>2402.4499999999998</v>
      </c>
    </row>
    <row r="127" ht="16.5">
      <c r="A127" s="1"/>
      <c r="B127" s="37" t="s">
        <v>134</v>
      </c>
      <c r="C127" s="2" t="s">
        <v>36</v>
      </c>
      <c r="D127" s="28">
        <v>95.370000000000005</v>
      </c>
      <c r="E127" s="28">
        <v>138.34999999999999</v>
      </c>
      <c r="F127" s="28">
        <v>134.13999999999999</v>
      </c>
    </row>
    <row r="128" ht="16.5">
      <c r="A128" s="1"/>
      <c r="B128" s="37" t="s">
        <v>135</v>
      </c>
      <c r="C128" s="2" t="s">
        <v>36</v>
      </c>
      <c r="D128" s="28">
        <v>5106.71</v>
      </c>
      <c r="E128" s="28">
        <v>4805.3000000000002</v>
      </c>
      <c r="F128" s="28">
        <v>6482.2600000000002</v>
      </c>
    </row>
    <row r="129" ht="16.5">
      <c r="A129" s="1"/>
      <c r="B129" s="37" t="s">
        <v>136</v>
      </c>
      <c r="C129" s="2" t="s">
        <v>36</v>
      </c>
      <c r="D129" s="40" t="s">
        <v>137</v>
      </c>
      <c r="E129" s="40" t="s">
        <v>138</v>
      </c>
      <c r="F129" s="28">
        <v>2460.3899999999999</v>
      </c>
      <c r="G129" s="42"/>
    </row>
    <row r="130">
      <c r="A130" s="1"/>
      <c r="B130" s="37" t="s">
        <v>74</v>
      </c>
      <c r="C130" s="2" t="s">
        <v>36</v>
      </c>
      <c r="D130" s="28">
        <v>221.59999999999999</v>
      </c>
      <c r="E130" s="28">
        <v>255.34999999999999</v>
      </c>
      <c r="F130" s="28">
        <v>321.32999999999998</v>
      </c>
      <c r="G130" s="43"/>
    </row>
    <row r="131">
      <c r="A131" s="44" t="s">
        <v>139</v>
      </c>
      <c r="B131" s="46"/>
      <c r="D131" s="10"/>
      <c r="E131" s="2"/>
      <c r="F131" s="2"/>
      <c r="G131" s="43"/>
    </row>
    <row r="132">
      <c r="A132" s="23" t="s">
        <v>140</v>
      </c>
      <c r="B132" s="46"/>
      <c r="D132" s="10"/>
      <c r="E132" s="2"/>
      <c r="F132" s="2"/>
      <c r="G132" s="43"/>
    </row>
    <row r="133">
      <c r="A133" s="23" t="s">
        <v>141</v>
      </c>
      <c r="B133" s="46"/>
      <c r="D133" s="10"/>
      <c r="E133" s="2"/>
      <c r="F133" s="2"/>
      <c r="G133" s="43"/>
    </row>
    <row r="134">
      <c r="A134" s="44" t="s">
        <v>142</v>
      </c>
      <c r="B134" s="46"/>
      <c r="D134" s="10"/>
      <c r="E134" s="2"/>
      <c r="F134" s="2"/>
      <c r="G134" s="43"/>
    </row>
    <row r="135">
      <c r="A135" s="44" t="s">
        <v>143</v>
      </c>
      <c r="B135" s="46"/>
      <c r="D135" s="10"/>
      <c r="E135" s="2"/>
      <c r="F135" s="2"/>
      <c r="G135" s="43"/>
    </row>
    <row r="136">
      <c r="A136" s="23"/>
      <c r="B136" s="46"/>
      <c r="D136" s="10"/>
      <c r="E136" s="2"/>
      <c r="F136" s="2"/>
      <c r="G136" s="43"/>
    </row>
    <row r="137" ht="15">
      <c r="A137" s="34" t="s">
        <v>144</v>
      </c>
      <c r="B137" s="8"/>
      <c r="D137" s="2"/>
      <c r="E137" s="2"/>
      <c r="F137" s="2"/>
    </row>
    <row r="138">
      <c r="A138" s="1"/>
      <c r="B138" s="37" t="s">
        <v>145</v>
      </c>
      <c r="C138" s="2" t="s">
        <v>36</v>
      </c>
      <c r="D138" s="28">
        <v>6814.1700000000001</v>
      </c>
      <c r="E138" s="28">
        <v>5130.4799999999996</v>
      </c>
      <c r="F138" s="28">
        <v>8389.2700000000004</v>
      </c>
    </row>
    <row r="139" ht="16.5">
      <c r="A139" s="1"/>
      <c r="B139" s="37" t="s">
        <v>146</v>
      </c>
      <c r="C139" s="2" t="s">
        <v>36</v>
      </c>
      <c r="D139" s="28">
        <v>21.18</v>
      </c>
      <c r="E139" s="28">
        <v>18.23</v>
      </c>
      <c r="F139" s="28">
        <v>13.94</v>
      </c>
    </row>
    <row r="140" ht="16.5">
      <c r="A140" s="1"/>
      <c r="B140" s="37" t="s">
        <v>147</v>
      </c>
      <c r="C140" s="2" t="s">
        <v>36</v>
      </c>
      <c r="D140" s="28">
        <v>951.40999999999997</v>
      </c>
      <c r="E140" s="28">
        <v>11392.84</v>
      </c>
      <c r="F140" s="28">
        <v>1197.47</v>
      </c>
    </row>
    <row r="141" ht="16.5">
      <c r="A141" s="1"/>
      <c r="B141" s="37" t="s">
        <v>148</v>
      </c>
      <c r="C141" s="2" t="s">
        <v>36</v>
      </c>
      <c r="D141" s="57">
        <v>368.06999999999999</v>
      </c>
      <c r="E141" s="28">
        <v>478.81999999999999</v>
      </c>
      <c r="F141" s="28">
        <v>338.95999999999998</v>
      </c>
      <c r="G141" s="58"/>
    </row>
    <row r="142">
      <c r="A142" s="1"/>
      <c r="B142" s="37" t="s">
        <v>149</v>
      </c>
      <c r="C142" s="2" t="s">
        <v>36</v>
      </c>
      <c r="D142" s="28">
        <v>697.12</v>
      </c>
      <c r="E142" s="28">
        <v>786.11000000000001</v>
      </c>
      <c r="F142" s="28">
        <v>1057.3099999999999</v>
      </c>
    </row>
    <row r="143">
      <c r="A143" s="1"/>
      <c r="B143" s="37" t="s">
        <v>74</v>
      </c>
      <c r="C143" s="2" t="s">
        <v>36</v>
      </c>
      <c r="D143" s="28">
        <v>459.26999999999998</v>
      </c>
      <c r="E143" s="28">
        <v>681.65999999999997</v>
      </c>
      <c r="F143" s="28">
        <v>817.23000000000002</v>
      </c>
      <c r="G143" s="43"/>
    </row>
    <row r="144">
      <c r="A144" s="44" t="s">
        <v>150</v>
      </c>
      <c r="B144" s="46"/>
      <c r="D144" s="2"/>
      <c r="E144" s="2"/>
      <c r="F144" s="2"/>
      <c r="G144" s="43"/>
    </row>
    <row r="145">
      <c r="A145" s="23" t="s">
        <v>151</v>
      </c>
      <c r="B145" s="46"/>
      <c r="D145" s="2"/>
      <c r="E145" s="2"/>
      <c r="F145" s="2"/>
      <c r="G145" s="43"/>
    </row>
    <row r="146">
      <c r="A146" s="23" t="s">
        <v>152</v>
      </c>
      <c r="B146" s="46"/>
      <c r="D146" s="2"/>
      <c r="E146" s="2"/>
      <c r="F146" s="2"/>
      <c r="G146" s="43"/>
    </row>
    <row r="147">
      <c r="A147" s="44" t="s">
        <v>153</v>
      </c>
      <c r="B147" s="46"/>
      <c r="D147" s="2"/>
      <c r="E147" s="2"/>
      <c r="F147" s="2"/>
      <c r="G147" s="43"/>
    </row>
    <row r="148">
      <c r="A148" s="44" t="s">
        <v>154</v>
      </c>
      <c r="B148" s="46"/>
      <c r="D148" s="2"/>
      <c r="E148" s="2"/>
      <c r="F148" s="2"/>
      <c r="G148" s="43"/>
    </row>
    <row r="149">
      <c r="A149" s="1"/>
      <c r="B149" s="46"/>
      <c r="D149" s="2"/>
      <c r="E149" s="2"/>
      <c r="F149" s="2"/>
      <c r="G149" s="43"/>
    </row>
    <row r="150">
      <c r="A150" s="25" t="s">
        <v>155</v>
      </c>
      <c r="B150" s="8" t="s">
        <v>4</v>
      </c>
      <c r="C150" s="2" t="s">
        <v>57</v>
      </c>
      <c r="D150" s="59">
        <v>177219</v>
      </c>
      <c r="E150" s="59">
        <v>173687</v>
      </c>
      <c r="F150" s="59">
        <v>191448</v>
      </c>
      <c r="G150" s="43"/>
    </row>
    <row r="151">
      <c r="A151" s="7"/>
      <c r="B151" s="8"/>
      <c r="C151" s="2"/>
      <c r="D151" s="59"/>
      <c r="E151" s="59"/>
      <c r="F151" s="59"/>
    </row>
    <row r="152">
      <c r="A152" s="24"/>
      <c r="B152" s="8"/>
      <c r="D152" s="2"/>
      <c r="F152" s="2"/>
    </row>
    <row r="153" ht="15">
      <c r="A153" s="4" t="s">
        <v>156</v>
      </c>
      <c r="B153" s="5"/>
      <c r="C153" s="6"/>
      <c r="D153" s="6"/>
      <c r="E153" s="6"/>
      <c r="F153" s="6"/>
    </row>
    <row r="154">
      <c r="A154" s="60" t="s">
        <v>157</v>
      </c>
      <c r="B154" s="8" t="s">
        <v>4</v>
      </c>
      <c r="C154" s="2" t="s">
        <v>36</v>
      </c>
      <c r="D154" s="2">
        <v>368.19999999999999</v>
      </c>
      <c r="E154" s="2">
        <v>461.10000000000002</v>
      </c>
      <c r="F154" s="2">
        <v>441.19999999999999</v>
      </c>
    </row>
    <row r="155">
      <c r="A155" s="60"/>
      <c r="B155" s="8"/>
      <c r="D155" s="2"/>
      <c r="E155" s="2"/>
      <c r="F155" s="2"/>
    </row>
    <row r="156">
      <c r="A156" s="61" t="s">
        <v>158</v>
      </c>
      <c r="B156" s="8" t="s">
        <v>4</v>
      </c>
      <c r="C156" s="2" t="s">
        <v>57</v>
      </c>
      <c r="D156" s="59">
        <v>10533</v>
      </c>
      <c r="E156" s="59">
        <v>11229</v>
      </c>
      <c r="F156" s="59">
        <v>11929</v>
      </c>
    </row>
    <row r="157" ht="28.5">
      <c r="A157" s="61" t="s">
        <v>159</v>
      </c>
      <c r="B157" s="8" t="s">
        <v>4</v>
      </c>
      <c r="C157" s="2" t="s">
        <v>57</v>
      </c>
      <c r="D157" s="59">
        <v>3495</v>
      </c>
      <c r="E157" s="59">
        <v>3623</v>
      </c>
      <c r="F157" s="59">
        <v>3830</v>
      </c>
    </row>
    <row r="158">
      <c r="A158" s="61" t="s">
        <v>160</v>
      </c>
      <c r="B158" s="8" t="s">
        <v>25</v>
      </c>
      <c r="C158" s="2" t="s">
        <v>30</v>
      </c>
      <c r="D158" s="2">
        <v>18</v>
      </c>
      <c r="E158" s="2">
        <v>18</v>
      </c>
      <c r="F158" s="2">
        <v>18</v>
      </c>
    </row>
    <row r="159">
      <c r="A159" s="61" t="s">
        <v>161</v>
      </c>
      <c r="B159" s="8" t="s">
        <v>4</v>
      </c>
      <c r="C159" s="2" t="s">
        <v>30</v>
      </c>
      <c r="D159" s="2">
        <v>26</v>
      </c>
      <c r="E159" s="2">
        <v>29</v>
      </c>
      <c r="F159" s="2">
        <v>30</v>
      </c>
    </row>
    <row r="160">
      <c r="A160" s="61"/>
      <c r="B160" s="8"/>
      <c r="D160" s="2"/>
      <c r="E160" s="2"/>
      <c r="F160" s="2"/>
    </row>
    <row r="161">
      <c r="A161" s="61" t="s">
        <v>162</v>
      </c>
      <c r="B161" s="48" t="s">
        <v>4</v>
      </c>
      <c r="C161" s="2" t="s">
        <v>30</v>
      </c>
      <c r="D161" s="59">
        <v>2015</v>
      </c>
      <c r="E161" s="59">
        <v>2131</v>
      </c>
      <c r="F161" s="59">
        <v>2138</v>
      </c>
    </row>
    <row r="162">
      <c r="A162" s="62" t="s">
        <v>163</v>
      </c>
      <c r="B162" s="48" t="s">
        <v>4</v>
      </c>
      <c r="C162" s="2" t="s">
        <v>30</v>
      </c>
      <c r="D162" s="2" t="s">
        <v>164</v>
      </c>
      <c r="E162" s="2" t="s">
        <v>165</v>
      </c>
      <c r="F162" s="2" t="s">
        <v>166</v>
      </c>
    </row>
    <row r="163" ht="15">
      <c r="A163" s="26"/>
      <c r="B163" s="8"/>
      <c r="C163" s="2"/>
      <c r="D163" s="2"/>
      <c r="E163" s="2"/>
      <c r="F163" s="2"/>
    </row>
    <row r="164">
      <c r="A164" s="24"/>
      <c r="B164" s="8"/>
      <c r="D164" s="1"/>
      <c r="F164" s="2"/>
    </row>
    <row r="165" s="1" customFormat="1" ht="15">
      <c r="A165" s="4" t="s">
        <v>167</v>
      </c>
      <c r="B165" s="6"/>
      <c r="C165" s="6"/>
      <c r="D165" s="6"/>
      <c r="E165" s="6"/>
      <c r="F165" s="6"/>
    </row>
    <row r="166" s="1" customFormat="1" ht="30" customHeight="1">
      <c r="A166" s="25" t="s">
        <v>168</v>
      </c>
      <c r="B166" s="63" t="s">
        <v>169</v>
      </c>
      <c r="C166" s="2"/>
      <c r="D166" s="1"/>
      <c r="E166" s="2"/>
      <c r="F166" s="2"/>
    </row>
    <row r="167" s="1" customFormat="1" ht="20.100000000000001" customHeight="1">
      <c r="A167" s="7" t="s">
        <v>170</v>
      </c>
      <c r="B167" s="63" t="s">
        <v>171</v>
      </c>
      <c r="C167" s="2"/>
      <c r="E167" s="2"/>
      <c r="F167" s="2"/>
    </row>
    <row r="168" s="1" customFormat="1" ht="20.100000000000001" customHeight="1">
      <c r="A168" s="7" t="s">
        <v>172</v>
      </c>
      <c r="B168" s="63" t="s">
        <v>173</v>
      </c>
      <c r="C168" s="2"/>
      <c r="E168" s="2"/>
      <c r="F168" s="2"/>
    </row>
    <row r="169" s="1" customFormat="1" ht="20.100000000000001" customHeight="1">
      <c r="A169" s="7"/>
      <c r="B169" s="63"/>
      <c r="C169" s="2"/>
      <c r="D169" s="1"/>
      <c r="E169" s="2"/>
      <c r="F169" s="2"/>
    </row>
    <row r="170">
      <c r="B170" s="2"/>
      <c r="D170" s="1"/>
      <c r="F170" s="2"/>
    </row>
    <row r="171" ht="15">
      <c r="A171" s="4" t="s">
        <v>174</v>
      </c>
      <c r="B171" s="64"/>
      <c r="C171" s="65"/>
      <c r="D171" s="65"/>
      <c r="E171" s="65"/>
      <c r="F171" s="65"/>
    </row>
    <row r="172" ht="86.25" customHeight="1">
      <c r="A172" s="66" t="s">
        <v>175</v>
      </c>
      <c r="B172" s="67" t="s">
        <v>176</v>
      </c>
      <c r="C172" s="67"/>
      <c r="D172" s="67"/>
      <c r="E172" s="67"/>
      <c r="F172" s="67"/>
    </row>
    <row r="173">
      <c r="A173" s="35" t="s">
        <v>177</v>
      </c>
      <c r="D173" s="1"/>
      <c r="E173" s="2"/>
      <c r="F173" s="2"/>
    </row>
    <row r="174">
      <c r="A174" s="35" t="s">
        <v>178</v>
      </c>
      <c r="E174" s="2"/>
      <c r="F174" s="2"/>
    </row>
    <row r="175">
      <c r="A175" s="35"/>
      <c r="B175" s="2"/>
      <c r="C175" s="2"/>
      <c r="D175" s="1"/>
      <c r="E175" s="2"/>
      <c r="F175" s="2"/>
    </row>
    <row r="176" ht="15">
      <c r="A176" s="34"/>
      <c r="B176" s="67"/>
      <c r="D176" s="1"/>
    </row>
    <row r="177">
      <c r="A177" s="35"/>
    </row>
  </sheetData>
  <mergeCells count="7">
    <mergeCell ref="A45:E45"/>
    <mergeCell ref="A49:E49"/>
    <mergeCell ref="A57:F57"/>
    <mergeCell ref="A82:A87"/>
    <mergeCell ref="A96:A101"/>
    <mergeCell ref="A111:A116"/>
    <mergeCell ref="B172:F172"/>
  </mergeCells>
  <hyperlinks>
    <hyperlink r:id="rId1" ref="A53"/>
    <hyperlink r:id="rId2" ref="B166"/>
    <hyperlink r:id="rId3" ref="B167"/>
    <hyperlink r:id="rId4" ref="B168"/>
    <hyperlink r:id="rId5" ref="A173"/>
    <hyperlink r:id="rId6" ref="A174"/>
  </hyperlinks>
  <printOptions headings="0" gridLines="0"/>
  <pageMargins left="0.69999999999999996" right="0.69999999999999996" top="0.75" bottom="0.75" header="0.29999999999999999" footer="0.29999999999999999"/>
  <pageSetup paperSize="9" scale="100" fitToWidth="1" fitToHeight="1" pageOrder="downThenOver" orientation="portrait" usePrinterDefaults="1" blackAndWhite="0" draft="0" cellComments="none" useFirstPageNumber="0" errors="displayed" horizontalDpi="600" verticalDpi="600" copies="1"/>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Pr>
    <tabColor theme="5" tint="-0.249977111117893"/>
    <outlinePr applyStyles="0" summaryBelow="1" summaryRight="1" showOutlineSymbols="1"/>
    <pageSetUpPr autoPageBreaks="1" fitToPage="0"/>
  </sheetPr>
  <sheetViews>
    <sheetView topLeftCell="A1" zoomScale="110" workbookViewId="0">
      <pane ySplit="1" topLeftCell="A2" activePane="bottomLeft" state="frozen"/>
      <selection activeCell="A1" activeCellId="0" sqref="A1"/>
    </sheetView>
  </sheetViews>
  <sheetFormatPr defaultRowHeight="14.25"/>
  <cols>
    <col customWidth="1" min="1" max="1" style="1" width="100.7109375"/>
    <col customWidth="1" min="2" max="2" style="2" width="20.140625"/>
    <col customWidth="1" min="3" max="5" style="1" width="12.7109375"/>
    <col min="6" max="16384" style="1" width="9.140625"/>
  </cols>
  <sheetData>
    <row r="1" ht="15">
      <c r="A1" s="1"/>
      <c r="B1" s="2" t="s">
        <v>1</v>
      </c>
      <c r="C1" s="3">
        <v>2022</v>
      </c>
      <c r="D1" s="3">
        <v>2023</v>
      </c>
      <c r="E1" s="3">
        <v>2023</v>
      </c>
    </row>
    <row r="2" ht="15">
      <c r="A2" s="68" t="s">
        <v>179</v>
      </c>
      <c r="B2" s="69"/>
      <c r="C2" s="68"/>
      <c r="D2" s="68"/>
      <c r="E2" s="68"/>
    </row>
    <row r="3" ht="15">
      <c r="A3" s="34" t="s">
        <v>180</v>
      </c>
      <c r="B3" s="3" t="s">
        <v>181</v>
      </c>
      <c r="C3" s="3">
        <v>11</v>
      </c>
      <c r="D3" s="3">
        <v>11</v>
      </c>
      <c r="E3" s="3">
        <v>10</v>
      </c>
    </row>
    <row r="4">
      <c r="A4" s="1" t="s">
        <v>182</v>
      </c>
      <c r="B4" s="2" t="s">
        <v>181</v>
      </c>
      <c r="C4" s="2">
        <v>2</v>
      </c>
      <c r="D4" s="2">
        <v>2</v>
      </c>
      <c r="E4" s="2">
        <v>2</v>
      </c>
    </row>
    <row r="5" s="22" customFormat="1">
      <c r="A5" s="11" t="s">
        <v>183</v>
      </c>
      <c r="B5" s="13" t="s">
        <v>7</v>
      </c>
      <c r="C5" s="13">
        <v>18</v>
      </c>
      <c r="D5" s="13">
        <v>18</v>
      </c>
      <c r="E5" s="13">
        <v>20</v>
      </c>
    </row>
    <row r="6">
      <c r="A6" s="1" t="s">
        <v>184</v>
      </c>
      <c r="B6" s="2" t="s">
        <v>181</v>
      </c>
      <c r="C6" s="2">
        <v>7</v>
      </c>
      <c r="D6" s="2">
        <v>7</v>
      </c>
      <c r="E6" s="2">
        <v>6</v>
      </c>
    </row>
    <row r="7" s="22" customFormat="1">
      <c r="A7" s="11" t="s">
        <v>185</v>
      </c>
      <c r="B7" s="13" t="s">
        <v>7</v>
      </c>
      <c r="C7" s="13">
        <v>64</v>
      </c>
      <c r="D7" s="13">
        <v>64</v>
      </c>
      <c r="E7" s="13">
        <v>60</v>
      </c>
    </row>
    <row r="8">
      <c r="A8" s="1" t="s">
        <v>186</v>
      </c>
      <c r="B8" s="2" t="s">
        <v>181</v>
      </c>
      <c r="C8" s="2">
        <v>2</v>
      </c>
      <c r="D8" s="2">
        <v>2</v>
      </c>
      <c r="E8" s="2">
        <v>2</v>
      </c>
    </row>
    <row r="9" s="22" customFormat="1">
      <c r="A9" s="11" t="s">
        <v>187</v>
      </c>
      <c r="B9" s="13" t="s">
        <v>7</v>
      </c>
      <c r="C9" s="13">
        <v>18</v>
      </c>
      <c r="D9" s="13">
        <v>18</v>
      </c>
      <c r="E9" s="13">
        <v>20</v>
      </c>
    </row>
    <row r="10" s="22" customFormat="1">
      <c r="A10" s="11"/>
      <c r="B10" s="13"/>
      <c r="C10" s="13"/>
      <c r="D10" s="13"/>
      <c r="E10" s="13"/>
    </row>
    <row r="11" ht="15">
      <c r="A11" s="34" t="s">
        <v>188</v>
      </c>
      <c r="B11" s="3" t="s">
        <v>30</v>
      </c>
      <c r="C11" s="3">
        <v>70</v>
      </c>
      <c r="D11" s="3">
        <v>64</v>
      </c>
      <c r="E11" s="3">
        <v>57</v>
      </c>
    </row>
    <row r="12">
      <c r="A12" s="1" t="s">
        <v>189</v>
      </c>
      <c r="B12" s="2" t="s">
        <v>30</v>
      </c>
      <c r="C12" s="2">
        <v>8</v>
      </c>
      <c r="D12" s="2">
        <v>7</v>
      </c>
      <c r="E12" s="2">
        <v>8</v>
      </c>
    </row>
    <row r="13">
      <c r="A13" s="7" t="s">
        <v>190</v>
      </c>
      <c r="B13" s="2" t="s">
        <v>30</v>
      </c>
      <c r="C13" s="2">
        <v>52</v>
      </c>
      <c r="D13" s="2">
        <v>67</v>
      </c>
      <c r="E13" s="2">
        <v>45</v>
      </c>
      <c r="F13" s="1"/>
    </row>
    <row r="14">
      <c r="A14" s="7"/>
      <c r="B14" s="2"/>
      <c r="C14" s="2"/>
      <c r="D14" s="2"/>
      <c r="E14" s="2"/>
    </row>
    <row r="15">
      <c r="A15" s="7"/>
      <c r="B15" s="2"/>
      <c r="C15" s="2"/>
      <c r="D15" s="2"/>
      <c r="E15" s="2"/>
    </row>
    <row r="16" ht="15">
      <c r="A16" s="68" t="s">
        <v>191</v>
      </c>
      <c r="B16" s="69"/>
      <c r="C16" s="70"/>
      <c r="D16" s="70"/>
      <c r="E16" s="70"/>
    </row>
    <row r="17" ht="15">
      <c r="A17" s="34" t="s">
        <v>192</v>
      </c>
      <c r="B17" s="2"/>
      <c r="C17" s="1"/>
      <c r="D17" s="2"/>
      <c r="E17" s="2"/>
    </row>
    <row r="18">
      <c r="A18" s="1" t="s">
        <v>193</v>
      </c>
      <c r="B18" s="2" t="s">
        <v>181</v>
      </c>
      <c r="C18" s="2">
        <v>3</v>
      </c>
      <c r="D18" s="2">
        <v>3</v>
      </c>
      <c r="E18" s="2">
        <v>3</v>
      </c>
    </row>
    <row r="19">
      <c r="A19" s="1" t="s">
        <v>186</v>
      </c>
      <c r="B19" s="2" t="s">
        <v>181</v>
      </c>
      <c r="C19" s="2">
        <v>2</v>
      </c>
      <c r="D19" s="2">
        <v>2</v>
      </c>
      <c r="E19" s="2">
        <v>2</v>
      </c>
    </row>
    <row r="20" s="11" customFormat="1">
      <c r="A20" s="11" t="s">
        <v>187</v>
      </c>
      <c r="B20" s="13" t="s">
        <v>7</v>
      </c>
      <c r="C20" s="13">
        <v>67</v>
      </c>
      <c r="D20" s="71">
        <f>D19/D18*100</f>
        <v>66.666666666666657</v>
      </c>
      <c r="E20" s="71">
        <v>66.666666666666657</v>
      </c>
    </row>
    <row r="21">
      <c r="A21" s="1" t="s">
        <v>194</v>
      </c>
      <c r="B21" s="2"/>
      <c r="C21" s="2" t="s">
        <v>195</v>
      </c>
      <c r="D21" s="2" t="s">
        <v>195</v>
      </c>
      <c r="E21" s="2" t="s">
        <v>195</v>
      </c>
    </row>
    <row r="22">
      <c r="A22" s="1" t="s">
        <v>196</v>
      </c>
      <c r="B22" s="2" t="s">
        <v>30</v>
      </c>
      <c r="C22" s="2">
        <v>8</v>
      </c>
      <c r="D22" s="2">
        <v>11</v>
      </c>
      <c r="E22" s="2">
        <v>8</v>
      </c>
    </row>
    <row r="23">
      <c r="A23" s="7" t="s">
        <v>190</v>
      </c>
      <c r="B23" s="2" t="s">
        <v>30</v>
      </c>
      <c r="C23" s="2">
        <v>1</v>
      </c>
      <c r="D23" s="2">
        <v>2</v>
      </c>
      <c r="E23" s="2">
        <v>2</v>
      </c>
    </row>
    <row r="24">
      <c r="A24" s="7"/>
      <c r="B24" s="2"/>
      <c r="C24" s="2"/>
      <c r="D24" s="2"/>
      <c r="E24" s="2"/>
    </row>
    <row r="25" ht="15">
      <c r="A25" s="26" t="s">
        <v>197</v>
      </c>
      <c r="B25" s="72"/>
      <c r="C25" s="1"/>
      <c r="D25" s="2"/>
      <c r="E25" s="2"/>
    </row>
    <row r="26">
      <c r="A26" s="1" t="s">
        <v>193</v>
      </c>
      <c r="B26" s="2" t="s">
        <v>181</v>
      </c>
      <c r="C26" s="2">
        <v>3</v>
      </c>
      <c r="D26" s="2">
        <v>3</v>
      </c>
      <c r="E26" s="2">
        <v>3</v>
      </c>
    </row>
    <row r="27">
      <c r="A27" s="1" t="s">
        <v>186</v>
      </c>
      <c r="B27" s="2" t="s">
        <v>181</v>
      </c>
      <c r="C27" s="2">
        <v>2</v>
      </c>
      <c r="D27" s="2">
        <v>2</v>
      </c>
      <c r="E27" s="2">
        <v>2</v>
      </c>
    </row>
    <row r="28" s="11" customFormat="1">
      <c r="A28" s="11" t="s">
        <v>187</v>
      </c>
      <c r="B28" s="13" t="s">
        <v>7</v>
      </c>
      <c r="C28" s="13">
        <v>67</v>
      </c>
      <c r="D28" s="71">
        <f>D27/D26*100</f>
        <v>66.666666666666657</v>
      </c>
      <c r="E28" s="71">
        <v>66.666666666666657</v>
      </c>
    </row>
    <row r="29">
      <c r="A29" s="1" t="s">
        <v>194</v>
      </c>
      <c r="B29" s="2"/>
      <c r="C29" s="73" t="s">
        <v>198</v>
      </c>
      <c r="D29" s="73" t="s">
        <v>198</v>
      </c>
      <c r="E29" s="2" t="s">
        <v>198</v>
      </c>
    </row>
    <row r="30">
      <c r="A30" s="1" t="s">
        <v>196</v>
      </c>
      <c r="B30" s="2" t="s">
        <v>30</v>
      </c>
      <c r="C30" s="2">
        <v>11</v>
      </c>
      <c r="D30" s="2">
        <v>10</v>
      </c>
      <c r="E30" s="2">
        <v>10</v>
      </c>
    </row>
    <row r="31">
      <c r="A31" s="7" t="s">
        <v>190</v>
      </c>
      <c r="B31" s="2" t="s">
        <v>30</v>
      </c>
      <c r="C31" s="2">
        <v>1</v>
      </c>
      <c r="D31" s="2">
        <v>2</v>
      </c>
      <c r="E31" s="2">
        <v>5</v>
      </c>
    </row>
    <row r="32">
      <c r="A32" s="7"/>
      <c r="B32" s="2"/>
      <c r="C32" s="2"/>
      <c r="D32" s="2"/>
      <c r="E32" s="2"/>
    </row>
    <row r="33" ht="15">
      <c r="A33" s="26" t="s">
        <v>199</v>
      </c>
      <c r="B33" s="2"/>
      <c r="C33" s="1"/>
      <c r="D33" s="2"/>
      <c r="E33" s="2"/>
    </row>
    <row r="34">
      <c r="A34" s="1" t="s">
        <v>193</v>
      </c>
      <c r="B34" s="2" t="s">
        <v>181</v>
      </c>
      <c r="C34" s="2">
        <v>3</v>
      </c>
      <c r="D34" s="2">
        <v>3</v>
      </c>
      <c r="E34" s="2">
        <v>3</v>
      </c>
    </row>
    <row r="35">
      <c r="A35" s="1" t="s">
        <v>186</v>
      </c>
      <c r="B35" s="2" t="s">
        <v>181</v>
      </c>
      <c r="C35" s="2">
        <v>0</v>
      </c>
      <c r="D35" s="2">
        <v>0</v>
      </c>
      <c r="E35" s="2">
        <v>0</v>
      </c>
    </row>
    <row r="36" s="11" customFormat="1">
      <c r="A36" s="11" t="s">
        <v>187</v>
      </c>
      <c r="B36" s="13" t="s">
        <v>7</v>
      </c>
      <c r="C36" s="13">
        <v>0</v>
      </c>
      <c r="D36" s="71">
        <f>D35/D34*100</f>
        <v>0</v>
      </c>
      <c r="E36" s="71">
        <v>0</v>
      </c>
    </row>
    <row r="37">
      <c r="A37" s="1" t="s">
        <v>194</v>
      </c>
      <c r="B37" s="2"/>
      <c r="C37" s="73" t="s">
        <v>198</v>
      </c>
      <c r="D37" s="73" t="s">
        <v>198</v>
      </c>
      <c r="E37" s="2" t="s">
        <v>198</v>
      </c>
    </row>
    <row r="38">
      <c r="A38" s="1" t="s">
        <v>196</v>
      </c>
      <c r="B38" s="2" t="s">
        <v>30</v>
      </c>
      <c r="C38" s="2">
        <v>3</v>
      </c>
      <c r="D38" s="2">
        <v>3</v>
      </c>
      <c r="E38" s="2">
        <v>3</v>
      </c>
    </row>
    <row r="39">
      <c r="A39" s="7" t="s">
        <v>190</v>
      </c>
      <c r="B39" s="2" t="s">
        <v>30</v>
      </c>
      <c r="C39" s="2">
        <v>3</v>
      </c>
      <c r="D39" s="2">
        <v>3</v>
      </c>
      <c r="E39" s="2">
        <v>3</v>
      </c>
    </row>
    <row r="40">
      <c r="A40" s="7"/>
      <c r="B40" s="2"/>
      <c r="C40" s="2"/>
      <c r="D40" s="2"/>
      <c r="E40" s="2"/>
    </row>
    <row r="41" ht="15">
      <c r="A41" s="74" t="s">
        <v>200</v>
      </c>
      <c r="B41" s="2"/>
      <c r="C41" s="2"/>
      <c r="D41" s="2"/>
      <c r="E41" s="2"/>
    </row>
    <row r="42">
      <c r="A42" s="1" t="s">
        <v>193</v>
      </c>
      <c r="B42" s="2" t="s">
        <v>181</v>
      </c>
      <c r="C42" s="2">
        <v>3</v>
      </c>
      <c r="D42" s="73">
        <v>3</v>
      </c>
      <c r="E42" s="2">
        <v>3</v>
      </c>
    </row>
    <row r="43">
      <c r="A43" s="1" t="s">
        <v>186</v>
      </c>
      <c r="B43" s="2" t="s">
        <v>181</v>
      </c>
      <c r="C43" s="2">
        <v>0</v>
      </c>
      <c r="D43" s="73">
        <v>0</v>
      </c>
      <c r="E43" s="2">
        <v>0</v>
      </c>
    </row>
    <row r="44" s="11" customFormat="1">
      <c r="A44" s="11" t="s">
        <v>187</v>
      </c>
      <c r="B44" s="13" t="s">
        <v>7</v>
      </c>
      <c r="C44" s="13">
        <v>0</v>
      </c>
      <c r="D44" s="75">
        <f>D43/D42*100</f>
        <v>0</v>
      </c>
      <c r="E44" s="71">
        <v>0</v>
      </c>
    </row>
    <row r="45">
      <c r="A45" s="1" t="s">
        <v>194</v>
      </c>
      <c r="B45" s="2"/>
      <c r="C45" s="73" t="s">
        <v>198</v>
      </c>
      <c r="D45" s="73" t="s">
        <v>198</v>
      </c>
      <c r="E45" s="2" t="s">
        <v>198</v>
      </c>
    </row>
    <row r="46">
      <c r="A46" s="1" t="s">
        <v>196</v>
      </c>
      <c r="B46" s="2" t="s">
        <v>30</v>
      </c>
      <c r="C46" s="2">
        <v>4</v>
      </c>
      <c r="D46" s="73">
        <v>4</v>
      </c>
      <c r="E46" s="2">
        <v>2</v>
      </c>
    </row>
    <row r="47">
      <c r="A47" s="7" t="s">
        <v>190</v>
      </c>
      <c r="B47" s="2" t="s">
        <v>30</v>
      </c>
      <c r="C47" s="2">
        <v>3</v>
      </c>
      <c r="D47" s="73">
        <v>5</v>
      </c>
      <c r="E47" s="2">
        <v>3</v>
      </c>
    </row>
    <row r="48">
      <c r="A48" s="7"/>
      <c r="B48" s="2"/>
      <c r="C48" s="2"/>
      <c r="D48" s="73"/>
      <c r="E48" s="2"/>
    </row>
    <row r="49">
      <c r="A49" s="7"/>
      <c r="B49" s="2"/>
      <c r="C49" s="2"/>
      <c r="D49" s="73"/>
      <c r="E49" s="2"/>
    </row>
    <row r="50" ht="15">
      <c r="A50" s="68" t="s">
        <v>201</v>
      </c>
      <c r="B50" s="68"/>
      <c r="C50" s="68"/>
      <c r="D50" s="68"/>
      <c r="E50" s="68"/>
    </row>
    <row r="51">
      <c r="A51" s="1" t="s">
        <v>202</v>
      </c>
      <c r="B51" s="2" t="s">
        <v>181</v>
      </c>
      <c r="C51" s="2">
        <v>14</v>
      </c>
      <c r="D51" s="2">
        <v>13</v>
      </c>
      <c r="E51" s="2">
        <v>14</v>
      </c>
    </row>
    <row r="52">
      <c r="A52" s="1" t="s">
        <v>203</v>
      </c>
      <c r="B52" s="2" t="s">
        <v>181</v>
      </c>
      <c r="C52" s="2">
        <v>2</v>
      </c>
      <c r="D52" s="2">
        <v>1</v>
      </c>
      <c r="E52" s="2">
        <v>1</v>
      </c>
    </row>
    <row r="53" s="11" customFormat="1">
      <c r="A53" s="11" t="s">
        <v>204</v>
      </c>
      <c r="B53" s="13" t="s">
        <v>7</v>
      </c>
      <c r="C53" s="13">
        <v>14</v>
      </c>
      <c r="D53" s="14">
        <f>D52/D51*100</f>
        <v>7.6923076923076925</v>
      </c>
      <c r="E53" s="14">
        <v>7.1428571428571423</v>
      </c>
    </row>
    <row r="54">
      <c r="A54" s="1" t="s">
        <v>188</v>
      </c>
      <c r="B54" s="2" t="s">
        <v>30</v>
      </c>
      <c r="C54" s="2">
        <v>24</v>
      </c>
      <c r="D54" s="2">
        <v>22</v>
      </c>
      <c r="E54" s="2">
        <v>22</v>
      </c>
    </row>
    <row r="55">
      <c r="A55" s="1" t="s">
        <v>189</v>
      </c>
      <c r="B55" s="2" t="s">
        <v>30</v>
      </c>
      <c r="C55" s="2">
        <v>16</v>
      </c>
      <c r="D55" s="2">
        <v>13</v>
      </c>
      <c r="E55" s="2">
        <v>12</v>
      </c>
    </row>
    <row r="56">
      <c r="A56" s="7" t="s">
        <v>190</v>
      </c>
      <c r="B56" s="2" t="s">
        <v>30</v>
      </c>
      <c r="C56" s="2">
        <v>24</v>
      </c>
      <c r="D56" s="2">
        <v>22</v>
      </c>
      <c r="E56" s="2">
        <v>31</v>
      </c>
    </row>
    <row r="57">
      <c r="A57" s="7"/>
      <c r="B57" s="2"/>
      <c r="C57" s="2"/>
      <c r="D57" s="2"/>
      <c r="E57" s="2"/>
    </row>
    <row r="58">
      <c r="A58" s="7"/>
      <c r="B58" s="2"/>
      <c r="C58" s="2"/>
      <c r="D58" s="2"/>
      <c r="E58" s="2"/>
    </row>
    <row r="59" ht="15">
      <c r="A59" s="68" t="s">
        <v>205</v>
      </c>
      <c r="B59" s="68"/>
      <c r="C59" s="68"/>
      <c r="D59" s="68"/>
      <c r="E59" s="68"/>
    </row>
    <row r="60">
      <c r="A60" s="25" t="s">
        <v>206</v>
      </c>
      <c r="B60" s="2" t="s">
        <v>181</v>
      </c>
      <c r="C60" s="59">
        <v>30865</v>
      </c>
      <c r="D60" s="59">
        <v>131153</v>
      </c>
      <c r="E60" s="59">
        <v>177566</v>
      </c>
    </row>
    <row r="61">
      <c r="A61" s="25" t="s">
        <v>207</v>
      </c>
      <c r="B61" s="2" t="s">
        <v>30</v>
      </c>
      <c r="C61" s="2">
        <v>0</v>
      </c>
      <c r="D61" s="2">
        <v>0</v>
      </c>
      <c r="E61" s="2">
        <v>0</v>
      </c>
    </row>
    <row r="62">
      <c r="A62" s="25" t="s">
        <v>208</v>
      </c>
      <c r="B62" s="2" t="s">
        <v>181</v>
      </c>
      <c r="C62" s="59">
        <v>4820</v>
      </c>
      <c r="D62" s="59">
        <v>7203</v>
      </c>
      <c r="E62" s="59">
        <v>6814</v>
      </c>
    </row>
    <row r="63">
      <c r="A63" s="25"/>
      <c r="B63" s="2"/>
      <c r="C63" s="59"/>
      <c r="D63" s="59"/>
      <c r="E63" s="59"/>
    </row>
    <row r="64" ht="14.25">
      <c r="E64" s="1"/>
    </row>
    <row r="65" ht="15">
      <c r="A65" s="68" t="s">
        <v>167</v>
      </c>
      <c r="B65" s="70"/>
      <c r="C65" s="76"/>
      <c r="D65" s="76"/>
      <c r="E65" s="76"/>
    </row>
    <row r="66" ht="20.100000000000001" customHeight="1">
      <c r="A66" s="1" t="s">
        <v>209</v>
      </c>
      <c r="B66" s="63" t="s">
        <v>210</v>
      </c>
      <c r="C66" s="1"/>
      <c r="D66" s="2"/>
      <c r="E66" s="2"/>
    </row>
    <row r="67" ht="20.100000000000001" customHeight="1">
      <c r="A67" s="1" t="s">
        <v>211</v>
      </c>
      <c r="B67" s="63" t="s">
        <v>212</v>
      </c>
      <c r="C67" s="1"/>
      <c r="D67" s="1"/>
      <c r="E67" s="1"/>
    </row>
    <row r="68" ht="20.100000000000001" customHeight="1">
      <c r="A68" s="1" t="s">
        <v>213</v>
      </c>
      <c r="B68" s="63" t="s">
        <v>214</v>
      </c>
      <c r="C68" s="1"/>
      <c r="D68" s="1"/>
      <c r="E68" s="1"/>
    </row>
    <row r="69" ht="20.100000000000001" customHeight="1">
      <c r="A69" s="1" t="s">
        <v>215</v>
      </c>
      <c r="B69" s="63" t="s">
        <v>216</v>
      </c>
      <c r="C69" s="1"/>
      <c r="D69" s="1"/>
      <c r="E69" s="1"/>
    </row>
    <row r="70" ht="20.100000000000001" customHeight="1">
      <c r="A70" s="7" t="s">
        <v>217</v>
      </c>
      <c r="B70" s="63" t="s">
        <v>218</v>
      </c>
      <c r="C70" s="1"/>
      <c r="D70" s="1"/>
      <c r="E70" s="1"/>
    </row>
    <row r="71" ht="20.100000000000001" customHeight="1">
      <c r="A71" s="7" t="s">
        <v>219</v>
      </c>
      <c r="B71" s="63" t="s">
        <v>220</v>
      </c>
      <c r="C71" s="1"/>
      <c r="D71" s="1"/>
      <c r="E71" s="1"/>
    </row>
    <row r="72" ht="20.100000000000001" customHeight="1">
      <c r="A72" s="1" t="s">
        <v>221</v>
      </c>
      <c r="B72" s="63" t="s">
        <v>222</v>
      </c>
      <c r="C72" s="1"/>
      <c r="D72" s="1"/>
      <c r="E72" s="1"/>
    </row>
    <row r="73" ht="20.100000000000001" customHeight="1">
      <c r="A73" s="1" t="s">
        <v>223</v>
      </c>
      <c r="B73" s="63" t="s">
        <v>224</v>
      </c>
      <c r="C73" s="1"/>
      <c r="D73" s="2"/>
      <c r="E73" s="2"/>
    </row>
    <row r="74" ht="20.100000000000001" customHeight="1">
      <c r="A74" s="1" t="s">
        <v>225</v>
      </c>
      <c r="B74" s="63" t="s">
        <v>226</v>
      </c>
      <c r="C74" s="1"/>
      <c r="D74" s="1"/>
      <c r="E74" s="1"/>
    </row>
    <row r="75" ht="20.100000000000001" customHeight="1">
      <c r="A75" s="1" t="s">
        <v>227</v>
      </c>
      <c r="B75" s="63" t="s">
        <v>228</v>
      </c>
      <c r="C75" s="1"/>
      <c r="D75" s="1"/>
      <c r="E75" s="1"/>
    </row>
    <row r="76" ht="20.100000000000001" customHeight="1">
      <c r="A76" s="1" t="s">
        <v>229</v>
      </c>
      <c r="B76" s="63" t="s">
        <v>230</v>
      </c>
      <c r="C76" s="1"/>
      <c r="D76" s="1"/>
      <c r="E76" s="1"/>
    </row>
    <row r="77" ht="20.100000000000001" customHeight="1">
      <c r="A77" s="7" t="s">
        <v>231</v>
      </c>
      <c r="B77" s="63" t="s">
        <v>232</v>
      </c>
      <c r="C77" s="1"/>
      <c r="D77" s="1"/>
      <c r="E77" s="1"/>
    </row>
    <row r="78">
      <c r="A78" s="1" t="s">
        <v>233</v>
      </c>
      <c r="B78" s="63" t="s">
        <v>234</v>
      </c>
      <c r="C78" s="1"/>
      <c r="D78" s="1"/>
      <c r="E78" s="1"/>
    </row>
    <row r="79">
      <c r="A79" s="1"/>
      <c r="B79" s="63"/>
      <c r="C79" s="1"/>
      <c r="D79" s="1"/>
      <c r="E79" s="1"/>
    </row>
    <row r="80" ht="14.25">
      <c r="E80" s="1"/>
    </row>
    <row r="81" s="1" customFormat="1" ht="15">
      <c r="A81" s="68" t="s">
        <v>174</v>
      </c>
      <c r="B81" s="77"/>
      <c r="C81" s="69"/>
      <c r="D81" s="69"/>
      <c r="E81" s="69"/>
    </row>
    <row r="82" ht="15">
      <c r="A82" s="34" t="s">
        <v>235</v>
      </c>
      <c r="B82" s="32"/>
      <c r="C82" s="1"/>
      <c r="D82" s="1"/>
      <c r="E82" s="1"/>
    </row>
    <row r="83">
      <c r="A83" s="63" t="s">
        <v>236</v>
      </c>
      <c r="B83" s="32"/>
      <c r="C83" s="1"/>
      <c r="D83" s="1"/>
      <c r="E83" s="1"/>
    </row>
    <row r="84">
      <c r="A84" s="1"/>
      <c r="B84" s="32"/>
      <c r="C84" s="1"/>
      <c r="D84" s="1"/>
      <c r="E84" s="1"/>
    </row>
    <row r="85">
      <c r="B85" s="32"/>
    </row>
    <row r="86">
      <c r="B86" s="32"/>
    </row>
    <row r="87">
      <c r="B87" s="32"/>
    </row>
    <row r="88">
      <c r="B88" s="32"/>
    </row>
    <row r="89">
      <c r="B89" s="32"/>
    </row>
    <row r="90">
      <c r="B90" s="32"/>
    </row>
  </sheetData>
  <hyperlinks>
    <hyperlink r:id="rId1" ref="B66"/>
    <hyperlink r:id="rId2" ref="B72"/>
    <hyperlink r:id="rId3" ref="B74"/>
    <hyperlink r:id="rId4" ref="A83"/>
  </hyperlinks>
  <printOptions headings="0" gridLines="0"/>
  <pageMargins left="0.69999999999999996" right="0.69999999999999996" top="0.75" bottom="0.75" header="0.29999999999999999" footer="0.29999999999999999"/>
  <pageSetup paperSize="9" scale="100" fitToWidth="1" fitToHeight="1" pageOrder="downThenOver" orientation="portrait" usePrinterDefaults="1" blackAndWhite="0" draft="0" cellComments="none" useFirstPageNumber="0" errors="displayed" horizontalDpi="600" verticalDpi="600" copies="1"/>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Pr>
    <tabColor theme="9" tint="0.39997558519241921"/>
    <outlinePr applyStyles="0" summaryBelow="1" summaryRight="1" showOutlineSymbols="1"/>
    <pageSetUpPr autoPageBreaks="1" fitToPage="0"/>
  </sheetPr>
  <sheetViews>
    <sheetView topLeftCell="A1" zoomScale="110" workbookViewId="0">
      <pane ySplit="1" topLeftCell="A2" activePane="bottomLeft" state="frozen"/>
      <selection activeCell="A1" activeCellId="0" sqref="A1"/>
    </sheetView>
  </sheetViews>
  <sheetFormatPr defaultRowHeight="14.25"/>
  <cols>
    <col customWidth="1" min="1" max="1" style="1" width="77"/>
    <col customWidth="1" min="2" max="2" style="8" width="29.140625"/>
    <col customWidth="1" min="3" max="3" style="2" width="25.140625"/>
    <col customWidth="1" min="4" max="4" style="2" width="12.7109375"/>
    <col bestFit="1" customWidth="1" min="5" max="5" style="2" width="10.42578125"/>
    <col customWidth="1" min="6" max="6" style="1" width="12.00390625"/>
    <col min="7" max="16384" style="1" width="9.140625"/>
  </cols>
  <sheetData>
    <row r="1" ht="15">
      <c r="A1" s="1"/>
      <c r="B1" s="2" t="s">
        <v>0</v>
      </c>
      <c r="C1" s="2" t="s">
        <v>1</v>
      </c>
      <c r="D1" s="3">
        <v>2022</v>
      </c>
      <c r="E1" s="3">
        <v>2023</v>
      </c>
      <c r="F1" s="3">
        <v>2024</v>
      </c>
      <c r="G1" s="1"/>
    </row>
    <row r="2" ht="15">
      <c r="A2" s="1"/>
      <c r="B2" s="2"/>
      <c r="C2" s="2"/>
      <c r="D2" s="3"/>
      <c r="E2" s="3"/>
      <c r="F2" s="3"/>
      <c r="G2" s="1"/>
    </row>
    <row r="3" ht="24.949999999999999" customHeight="1">
      <c r="A3" s="34" t="s">
        <v>237</v>
      </c>
      <c r="B3" s="35" t="s">
        <v>238</v>
      </c>
      <c r="C3" s="35"/>
      <c r="D3" s="35"/>
      <c r="E3" s="35"/>
      <c r="F3" s="63"/>
      <c r="G3" s="1"/>
      <c r="H3" s="1"/>
      <c r="I3" s="1"/>
    </row>
    <row r="4" ht="15">
      <c r="A4" s="63"/>
      <c r="B4" s="2"/>
      <c r="D4" s="3"/>
      <c r="E4" s="3"/>
      <c r="F4" s="3"/>
      <c r="G4" s="1"/>
      <c r="H4" s="1"/>
      <c r="I4" s="1"/>
    </row>
    <row r="5" ht="15">
      <c r="A5" s="78" t="s">
        <v>239</v>
      </c>
      <c r="B5" s="79"/>
      <c r="C5" s="80"/>
      <c r="D5" s="80"/>
      <c r="E5" s="80"/>
      <c r="F5" s="80"/>
      <c r="G5" s="1"/>
      <c r="H5" s="1"/>
      <c r="I5" s="1"/>
    </row>
    <row r="6" ht="18.75">
      <c r="A6" s="1" t="s">
        <v>240</v>
      </c>
      <c r="B6" s="8" t="s">
        <v>4</v>
      </c>
      <c r="C6" s="2" t="s">
        <v>241</v>
      </c>
      <c r="D6" s="2">
        <v>213.5</v>
      </c>
      <c r="E6" s="9">
        <v>209.55000000000001</v>
      </c>
      <c r="F6" s="9">
        <v>221.16</v>
      </c>
    </row>
    <row r="7" ht="18.75">
      <c r="A7" s="1" t="s">
        <v>242</v>
      </c>
      <c r="B7" s="8" t="s">
        <v>4</v>
      </c>
      <c r="C7" s="2" t="s">
        <v>241</v>
      </c>
      <c r="D7" s="2">
        <v>11.109999999999999</v>
      </c>
      <c r="E7" s="2">
        <v>11.33</v>
      </c>
      <c r="F7" s="2">
        <v>12.48</v>
      </c>
    </row>
    <row r="8" ht="15">
      <c r="A8" s="34"/>
      <c r="C8" s="2"/>
      <c r="E8" s="2"/>
      <c r="F8" s="2"/>
    </row>
    <row r="9" ht="15">
      <c r="A9" s="26" t="s">
        <v>243</v>
      </c>
      <c r="B9" s="29" t="s">
        <v>4</v>
      </c>
      <c r="C9" s="3" t="s">
        <v>244</v>
      </c>
      <c r="D9" s="81">
        <v>2155.25</v>
      </c>
      <c r="E9" s="81">
        <v>2213.4499999999998</v>
      </c>
      <c r="F9" s="81">
        <v>2362.3499999999999</v>
      </c>
    </row>
    <row r="10">
      <c r="A10" s="1" t="s">
        <v>245</v>
      </c>
      <c r="B10" s="8" t="s">
        <v>4</v>
      </c>
      <c r="C10" s="2" t="s">
        <v>244</v>
      </c>
      <c r="D10" s="28">
        <v>1048.24</v>
      </c>
      <c r="E10" s="28">
        <v>1125.77</v>
      </c>
      <c r="F10" s="28">
        <v>1159.5</v>
      </c>
    </row>
    <row r="11">
      <c r="A11" s="1" t="s">
        <v>246</v>
      </c>
      <c r="B11" s="8" t="s">
        <v>4</v>
      </c>
      <c r="C11" s="2" t="s">
        <v>244</v>
      </c>
      <c r="D11" s="2">
        <v>540.64999999999998</v>
      </c>
      <c r="E11" s="2">
        <v>556.02999999999997</v>
      </c>
      <c r="F11" s="2">
        <v>637.67999999999995</v>
      </c>
    </row>
    <row r="12">
      <c r="A12" s="1" t="s">
        <v>247</v>
      </c>
      <c r="B12" s="8" t="s">
        <v>4</v>
      </c>
      <c r="C12" s="2" t="s">
        <v>244</v>
      </c>
      <c r="D12" s="2">
        <v>270.01999999999998</v>
      </c>
      <c r="E12" s="2">
        <v>262.85000000000002</v>
      </c>
      <c r="F12" s="2">
        <v>279.45999999999998</v>
      </c>
    </row>
    <row r="13">
      <c r="A13" s="1" t="s">
        <v>248</v>
      </c>
      <c r="B13" s="8" t="s">
        <v>4</v>
      </c>
      <c r="C13" s="2" t="s">
        <v>244</v>
      </c>
      <c r="D13" s="2">
        <v>150.44999999999999</v>
      </c>
      <c r="E13" s="2">
        <v>125.12</v>
      </c>
      <c r="F13" s="2">
        <v>114.09</v>
      </c>
    </row>
    <row r="14">
      <c r="A14" s="1" t="s">
        <v>249</v>
      </c>
      <c r="B14" s="8" t="s">
        <v>4</v>
      </c>
      <c r="C14" s="2" t="s">
        <v>244</v>
      </c>
      <c r="D14" s="10">
        <v>109.90000000000001</v>
      </c>
      <c r="E14" s="2">
        <v>99.189999999999998</v>
      </c>
      <c r="F14" s="2">
        <v>125.31</v>
      </c>
    </row>
    <row r="15">
      <c r="A15" s="1" t="s">
        <v>250</v>
      </c>
      <c r="B15" s="8" t="s">
        <v>4</v>
      </c>
      <c r="C15" s="2" t="s">
        <v>244</v>
      </c>
      <c r="D15" s="2">
        <v>34.159999999999997</v>
      </c>
      <c r="E15" s="2">
        <v>42.380000000000003</v>
      </c>
      <c r="F15" s="2">
        <v>44.399999999999999</v>
      </c>
    </row>
    <row r="16">
      <c r="A16" s="7" t="s">
        <v>251</v>
      </c>
      <c r="B16" s="8" t="s">
        <v>4</v>
      </c>
      <c r="C16" s="2" t="s">
        <v>244</v>
      </c>
      <c r="D16" s="2">
        <v>1.8400000000000001</v>
      </c>
      <c r="E16" s="2">
        <v>2.1099999999999999</v>
      </c>
      <c r="F16" s="2">
        <v>1.9099999999999999</v>
      </c>
    </row>
    <row r="17">
      <c r="A17" s="7"/>
      <c r="B17" s="8"/>
      <c r="C17" s="2"/>
      <c r="D17" s="2"/>
      <c r="E17" s="2"/>
      <c r="F17" s="2"/>
    </row>
    <row r="18" ht="14.25">
      <c r="F18" s="2"/>
    </row>
    <row r="19" ht="15">
      <c r="A19" s="82" t="s">
        <v>252</v>
      </c>
      <c r="B19" s="79"/>
      <c r="C19" s="80"/>
      <c r="D19" s="80"/>
      <c r="E19" s="80"/>
      <c r="F19" s="80"/>
    </row>
    <row r="20" ht="15">
      <c r="A20" s="26" t="s">
        <v>253</v>
      </c>
      <c r="B20" s="29" t="s">
        <v>4</v>
      </c>
      <c r="C20" s="3" t="s">
        <v>254</v>
      </c>
      <c r="D20" s="81">
        <v>3716.0100000000002</v>
      </c>
      <c r="E20" s="81">
        <v>4432.21</v>
      </c>
      <c r="F20" s="81">
        <v>4545.3699999999999</v>
      </c>
    </row>
    <row r="21" ht="42.75">
      <c r="A21" s="25" t="s">
        <v>255</v>
      </c>
      <c r="B21" s="8" t="s">
        <v>4</v>
      </c>
      <c r="C21" s="2" t="s">
        <v>254</v>
      </c>
      <c r="D21" s="28">
        <v>3679.3499999999999</v>
      </c>
      <c r="E21" s="28">
        <v>4399.1999999999998</v>
      </c>
      <c r="F21" s="28">
        <v>4513.1199999999999</v>
      </c>
      <c r="H21" s="83"/>
    </row>
    <row r="22">
      <c r="A22" s="1" t="s">
        <v>256</v>
      </c>
      <c r="B22" s="8" t="s">
        <v>4</v>
      </c>
      <c r="C22" s="2" t="s">
        <v>254</v>
      </c>
      <c r="D22" s="2">
        <v>36.659999999999997</v>
      </c>
      <c r="E22" s="2">
        <v>33.009999999999998</v>
      </c>
      <c r="F22" s="2">
        <v>32.25</v>
      </c>
    </row>
    <row r="23">
      <c r="A23" s="1"/>
      <c r="B23" s="8"/>
      <c r="C23" s="2"/>
      <c r="D23" s="2"/>
      <c r="E23" s="2"/>
      <c r="F23" s="2"/>
    </row>
    <row r="24">
      <c r="A24" s="1" t="s">
        <v>257</v>
      </c>
      <c r="B24" s="8" t="s">
        <v>4</v>
      </c>
      <c r="C24" s="2" t="s">
        <v>254</v>
      </c>
      <c r="D24" s="28">
        <v>3648.0599999999999</v>
      </c>
      <c r="E24" s="28">
        <v>4330.3599999999997</v>
      </c>
      <c r="F24" s="28">
        <v>4436.75</v>
      </c>
    </row>
    <row r="25">
      <c r="A25" s="1"/>
      <c r="C25" s="2"/>
      <c r="D25" s="28"/>
      <c r="E25" s="28"/>
      <c r="F25" s="28"/>
    </row>
    <row r="26">
      <c r="A26" s="1" t="s">
        <v>258</v>
      </c>
      <c r="B26" s="8" t="s">
        <v>4</v>
      </c>
      <c r="C26" s="2" t="s">
        <v>254</v>
      </c>
      <c r="D26" s="28">
        <v>11888.1</v>
      </c>
      <c r="E26" s="28">
        <v>12060.440000000001</v>
      </c>
      <c r="F26" s="28">
        <v>13911.73</v>
      </c>
    </row>
    <row r="27">
      <c r="A27" s="1"/>
      <c r="B27" s="8"/>
      <c r="C27" s="2"/>
      <c r="D27" s="28"/>
      <c r="E27" s="28"/>
      <c r="F27" s="28"/>
    </row>
    <row r="28">
      <c r="A28" s="7" t="s">
        <v>259</v>
      </c>
      <c r="B28" s="8" t="s">
        <v>4</v>
      </c>
      <c r="C28" s="2" t="s">
        <v>7</v>
      </c>
      <c r="D28" s="2">
        <v>320</v>
      </c>
      <c r="E28" s="2">
        <v>272</v>
      </c>
      <c r="F28" s="2">
        <v>306</v>
      </c>
    </row>
    <row r="29" ht="15">
      <c r="A29" s="26"/>
      <c r="B29" s="8"/>
      <c r="C29" s="2"/>
      <c r="D29" s="2"/>
      <c r="E29" s="2"/>
      <c r="F29" s="2"/>
    </row>
    <row r="30" ht="15">
      <c r="A30" s="34" t="s">
        <v>260</v>
      </c>
      <c r="B30" s="29" t="s">
        <v>4</v>
      </c>
      <c r="C30" s="3" t="s">
        <v>254</v>
      </c>
      <c r="D30" s="81">
        <v>3060.3499999999999</v>
      </c>
      <c r="E30" s="81">
        <v>3682.0700000000002</v>
      </c>
      <c r="F30" s="81">
        <v>3721.8299999999999</v>
      </c>
    </row>
    <row r="31">
      <c r="A31" s="1" t="s">
        <v>261</v>
      </c>
      <c r="B31" s="8" t="s">
        <v>4</v>
      </c>
      <c r="C31" s="2" t="s">
        <v>254</v>
      </c>
      <c r="D31" s="28">
        <v>2937.9499999999998</v>
      </c>
      <c r="E31" s="28">
        <v>3523.75</v>
      </c>
      <c r="F31" s="28">
        <v>3569.6399999999999</v>
      </c>
      <c r="G31" s="84"/>
    </row>
    <row r="32">
      <c r="A32" s="1" t="s">
        <v>262</v>
      </c>
      <c r="B32" s="8" t="s">
        <v>4</v>
      </c>
      <c r="C32" s="2" t="s">
        <v>254</v>
      </c>
      <c r="D32" s="2">
        <v>1.01</v>
      </c>
      <c r="E32" s="2">
        <v>0.81999999999999995</v>
      </c>
      <c r="F32" s="2">
        <v>0.63</v>
      </c>
    </row>
    <row r="33">
      <c r="A33" s="1" t="s">
        <v>263</v>
      </c>
      <c r="B33" s="8" t="s">
        <v>4</v>
      </c>
      <c r="C33" s="2" t="s">
        <v>254</v>
      </c>
      <c r="D33" s="2">
        <v>26.870000000000001</v>
      </c>
      <c r="E33" s="2">
        <v>65.75</v>
      </c>
      <c r="F33" s="2">
        <v>62.369999999999997</v>
      </c>
    </row>
    <row r="34">
      <c r="A34" s="1" t="s">
        <v>264</v>
      </c>
      <c r="B34" s="8" t="s">
        <v>4</v>
      </c>
      <c r="C34" s="2" t="s">
        <v>254</v>
      </c>
      <c r="D34" s="2">
        <v>8.8900000000000006</v>
      </c>
      <c r="E34" s="2">
        <v>7.0599999999999996</v>
      </c>
      <c r="F34" s="2">
        <v>6.3399999999999999</v>
      </c>
    </row>
    <row r="35">
      <c r="A35" s="1" t="s">
        <v>265</v>
      </c>
      <c r="B35" s="8" t="s">
        <v>4</v>
      </c>
      <c r="C35" s="2" t="s">
        <v>254</v>
      </c>
      <c r="D35" s="2">
        <v>0.58999999999999997</v>
      </c>
      <c r="E35" s="2">
        <v>0.47999999999999998</v>
      </c>
      <c r="F35" s="2">
        <v>0.45000000000000001</v>
      </c>
    </row>
    <row r="36">
      <c r="A36" s="1" t="s">
        <v>266</v>
      </c>
      <c r="B36" s="8" t="s">
        <v>4</v>
      </c>
      <c r="C36" s="2" t="s">
        <v>254</v>
      </c>
      <c r="D36" s="2">
        <v>0.60999999999999999</v>
      </c>
      <c r="E36" s="2">
        <v>0.87</v>
      </c>
      <c r="F36" s="2">
        <v>0.78000000000000003</v>
      </c>
    </row>
    <row r="37">
      <c r="A37" s="1" t="s">
        <v>267</v>
      </c>
      <c r="B37" s="8" t="s">
        <v>4</v>
      </c>
      <c r="C37" s="2" t="s">
        <v>254</v>
      </c>
      <c r="D37" s="2">
        <v>74.060000000000002</v>
      </c>
      <c r="E37" s="2">
        <v>72.689999999999998</v>
      </c>
      <c r="F37" s="2">
        <v>72</v>
      </c>
    </row>
    <row r="38">
      <c r="A38" s="1" t="s">
        <v>268</v>
      </c>
      <c r="B38" s="8" t="s">
        <v>4</v>
      </c>
      <c r="C38" s="2" t="s">
        <v>254</v>
      </c>
      <c r="D38" s="2">
        <v>10.369999999999999</v>
      </c>
      <c r="E38" s="2">
        <v>10.640000000000001</v>
      </c>
      <c r="F38" s="2">
        <v>9.6199999999999992</v>
      </c>
    </row>
    <row r="39">
      <c r="A39" s="1"/>
      <c r="C39" s="2"/>
      <c r="D39" s="2"/>
      <c r="E39" s="2"/>
      <c r="F39" s="2"/>
    </row>
    <row r="40">
      <c r="A40" s="1" t="s">
        <v>269</v>
      </c>
      <c r="B40" s="8" t="s">
        <v>4</v>
      </c>
      <c r="C40" s="2" t="s">
        <v>7</v>
      </c>
      <c r="D40" s="2">
        <v>97</v>
      </c>
      <c r="E40" s="2">
        <v>97</v>
      </c>
      <c r="F40" s="2">
        <v>97</v>
      </c>
    </row>
    <row r="41">
      <c r="A41" s="1"/>
      <c r="B41" s="8"/>
      <c r="C41" s="2"/>
      <c r="D41" s="2"/>
      <c r="E41" s="2"/>
      <c r="F41" s="2"/>
    </row>
    <row r="42" ht="14.25">
      <c r="F42" s="2"/>
    </row>
    <row r="43" ht="15">
      <c r="A43" s="78" t="s">
        <v>270</v>
      </c>
      <c r="B43" s="79"/>
      <c r="C43" s="80"/>
      <c r="D43" s="80"/>
      <c r="E43" s="80"/>
      <c r="F43" s="80"/>
    </row>
    <row r="44" ht="15">
      <c r="A44" s="34" t="s">
        <v>271</v>
      </c>
      <c r="B44" s="29" t="s">
        <v>4</v>
      </c>
      <c r="C44" s="3" t="s">
        <v>244</v>
      </c>
      <c r="D44" s="81">
        <v>2588.5900000000001</v>
      </c>
      <c r="E44" s="81">
        <v>3490.98</v>
      </c>
      <c r="F44" s="81">
        <v>3150.2200000000003</v>
      </c>
    </row>
    <row r="45">
      <c r="A45" s="1" t="s">
        <v>272</v>
      </c>
      <c r="B45" s="8" t="s">
        <v>4</v>
      </c>
      <c r="C45" s="2" t="s">
        <v>244</v>
      </c>
      <c r="D45" s="2">
        <v>0.13</v>
      </c>
      <c r="E45" s="28">
        <v>0.11</v>
      </c>
      <c r="F45" s="28">
        <v>0.14000000000000001</v>
      </c>
    </row>
    <row r="46">
      <c r="A46" s="1" t="s">
        <v>273</v>
      </c>
      <c r="B46" s="8" t="s">
        <v>4</v>
      </c>
      <c r="C46" s="2" t="s">
        <v>244</v>
      </c>
      <c r="D46" s="2">
        <v>0.60999999999999999</v>
      </c>
      <c r="E46" s="28">
        <v>0.77000000000000002</v>
      </c>
      <c r="F46" s="28">
        <v>0.81000000000000005</v>
      </c>
    </row>
    <row r="47">
      <c r="A47" s="1" t="s">
        <v>274</v>
      </c>
      <c r="B47" s="8" t="s">
        <v>4</v>
      </c>
      <c r="C47" s="2" t="s">
        <v>244</v>
      </c>
      <c r="D47" s="2">
        <v>108.14</v>
      </c>
      <c r="E47" s="28">
        <v>104.23</v>
      </c>
      <c r="F47" s="28">
        <v>100.06</v>
      </c>
    </row>
    <row r="48">
      <c r="A48" s="1" t="s">
        <v>275</v>
      </c>
      <c r="B48" s="8" t="s">
        <v>4</v>
      </c>
      <c r="C48" s="2" t="s">
        <v>244</v>
      </c>
      <c r="D48" s="28">
        <v>1804.29</v>
      </c>
      <c r="E48" s="28">
        <v>2568.1199999999999</v>
      </c>
      <c r="F48" s="28">
        <v>2526.23</v>
      </c>
    </row>
    <row r="49">
      <c r="A49" s="1" t="s">
        <v>276</v>
      </c>
      <c r="B49" s="8" t="s">
        <v>4</v>
      </c>
      <c r="C49" s="2" t="s">
        <v>244</v>
      </c>
      <c r="D49" s="2">
        <v>675.41999999999996</v>
      </c>
      <c r="E49" s="28">
        <v>817.75</v>
      </c>
      <c r="F49" s="28">
        <v>522.98000000000002</v>
      </c>
    </row>
    <row r="50">
      <c r="A50" s="11" t="s">
        <v>277</v>
      </c>
      <c r="B50" s="12" t="s">
        <v>4</v>
      </c>
      <c r="C50" s="13" t="s">
        <v>7</v>
      </c>
      <c r="D50" s="13">
        <v>95.790000000000006</v>
      </c>
      <c r="E50" s="85">
        <f>(E48+E49)/E44*100</f>
        <v>96.989097617287982</v>
      </c>
      <c r="F50" s="85">
        <v>96.79355727536489</v>
      </c>
      <c r="J50" s="83"/>
    </row>
    <row r="51">
      <c r="A51" s="11" t="s">
        <v>278</v>
      </c>
      <c r="B51" s="12" t="s">
        <v>4</v>
      </c>
      <c r="C51" s="13" t="s">
        <v>7</v>
      </c>
      <c r="D51" s="13">
        <v>0.029999999999999999</v>
      </c>
      <c r="E51" s="85">
        <f>(E45+E46)/E44*100</f>
        <v>0.025207821299463189</v>
      </c>
      <c r="F51" s="85">
        <v>0.030156623981817142</v>
      </c>
    </row>
    <row r="52">
      <c r="A52" s="1"/>
      <c r="E52" s="2"/>
      <c r="F52" s="2"/>
    </row>
    <row r="53">
      <c r="A53" s="1" t="s">
        <v>279</v>
      </c>
      <c r="B53" s="8" t="s">
        <v>4</v>
      </c>
      <c r="C53" s="2" t="s">
        <v>244</v>
      </c>
      <c r="D53" s="27">
        <v>1989.5</v>
      </c>
      <c r="E53" s="28">
        <v>2927.1799999999998</v>
      </c>
      <c r="F53" s="28">
        <v>2979.3400000000001</v>
      </c>
      <c r="G53" s="83"/>
    </row>
    <row r="54">
      <c r="A54" s="1"/>
      <c r="D54" s="27"/>
      <c r="E54" s="28"/>
      <c r="F54" s="28"/>
      <c r="G54" s="83"/>
    </row>
    <row r="55" ht="28.5">
      <c r="A55" s="7" t="s">
        <v>280</v>
      </c>
      <c r="B55" s="8" t="s">
        <v>4</v>
      </c>
      <c r="C55" s="2" t="s">
        <v>244</v>
      </c>
      <c r="D55" s="9">
        <v>280</v>
      </c>
      <c r="E55" s="2">
        <v>384.10000000000002</v>
      </c>
      <c r="F55" s="2">
        <v>384.10000000000002</v>
      </c>
    </row>
    <row r="56">
      <c r="A56" s="31"/>
      <c r="D56" s="2"/>
      <c r="E56" s="2"/>
      <c r="F56" s="2"/>
    </row>
    <row r="57" ht="28.5">
      <c r="A57" s="25" t="s">
        <v>281</v>
      </c>
      <c r="B57" s="8" t="s">
        <v>4</v>
      </c>
      <c r="C57" s="2" t="s">
        <v>244</v>
      </c>
      <c r="D57" s="9">
        <v>324</v>
      </c>
      <c r="E57" s="2">
        <v>293.10000000000002</v>
      </c>
      <c r="F57" s="2">
        <v>300.06</v>
      </c>
    </row>
    <row r="58">
      <c r="A58" s="7"/>
      <c r="B58" s="8"/>
      <c r="C58" s="2"/>
      <c r="D58" s="9"/>
      <c r="E58" s="2"/>
      <c r="F58" s="2"/>
    </row>
    <row r="59" ht="14.25">
      <c r="F59" s="2"/>
    </row>
    <row r="60" ht="16.5">
      <c r="A60" s="78" t="s">
        <v>282</v>
      </c>
      <c r="B60" s="79"/>
      <c r="C60" s="80"/>
      <c r="D60" s="80"/>
      <c r="E60" s="80"/>
      <c r="F60" s="80"/>
    </row>
    <row r="61">
      <c r="A61" s="1" t="s">
        <v>283</v>
      </c>
      <c r="B61" s="8" t="s">
        <v>284</v>
      </c>
      <c r="C61" s="2" t="s">
        <v>254</v>
      </c>
      <c r="D61" s="27">
        <v>1498.5999999999999</v>
      </c>
      <c r="E61" s="27">
        <v>1588.2</v>
      </c>
      <c r="F61" s="27">
        <v>1276.2</v>
      </c>
    </row>
    <row r="62">
      <c r="A62" s="1" t="s">
        <v>285</v>
      </c>
      <c r="B62" s="8" t="s">
        <v>284</v>
      </c>
      <c r="C62" s="2" t="s">
        <v>7</v>
      </c>
      <c r="D62" s="2">
        <v>94.200000000000003</v>
      </c>
      <c r="E62" s="2">
        <v>94.700000000000003</v>
      </c>
      <c r="F62" s="2">
        <v>96.099999999999994</v>
      </c>
    </row>
    <row r="63" ht="24.75" customHeight="1">
      <c r="A63" s="44" t="s">
        <v>286</v>
      </c>
      <c r="B63" s="44"/>
      <c r="C63" s="44"/>
      <c r="D63" s="44"/>
      <c r="E63" s="44"/>
      <c r="F63" s="86"/>
    </row>
    <row r="64">
      <c r="A64" s="87"/>
      <c r="B64" s="87"/>
      <c r="C64" s="87"/>
      <c r="D64" s="87"/>
      <c r="E64" s="87"/>
      <c r="F64" s="87"/>
    </row>
    <row r="65">
      <c r="A65" s="31"/>
      <c r="F65" s="2"/>
    </row>
    <row r="66" ht="15">
      <c r="A66" s="78" t="s">
        <v>287</v>
      </c>
      <c r="B66" s="79"/>
      <c r="C66" s="80"/>
      <c r="D66" s="80"/>
      <c r="E66" s="80"/>
      <c r="F66" s="80"/>
    </row>
    <row r="67">
      <c r="A67" s="1" t="s">
        <v>288</v>
      </c>
      <c r="B67" s="8" t="s">
        <v>4</v>
      </c>
      <c r="C67" s="2" t="s">
        <v>289</v>
      </c>
      <c r="D67" s="10">
        <v>35.600000000000001</v>
      </c>
      <c r="E67" s="28">
        <v>33.683610000000002</v>
      </c>
      <c r="F67" s="28">
        <v>26.385759999999998</v>
      </c>
    </row>
    <row r="68">
      <c r="A68" s="1" t="s">
        <v>290</v>
      </c>
      <c r="B68" s="8" t="s">
        <v>4</v>
      </c>
      <c r="C68" s="2" t="s">
        <v>289</v>
      </c>
      <c r="D68" s="2">
        <v>15.050000000000001</v>
      </c>
      <c r="E68" s="10">
        <f>33.44784</f>
        <v>33.447839999999999</v>
      </c>
      <c r="F68" s="10">
        <v>24.00168</v>
      </c>
    </row>
    <row r="69">
      <c r="A69" s="1"/>
      <c r="B69" s="8"/>
      <c r="C69" s="2"/>
      <c r="D69" s="2"/>
      <c r="E69" s="10"/>
      <c r="F69" s="10"/>
    </row>
    <row r="70" ht="14.25">
      <c r="F70" s="2"/>
    </row>
    <row r="71" ht="15">
      <c r="A71" s="78" t="s">
        <v>291</v>
      </c>
      <c r="B71" s="79"/>
      <c r="C71" s="80"/>
      <c r="D71" s="80"/>
      <c r="E71" s="80"/>
      <c r="F71" s="80"/>
    </row>
    <row r="72">
      <c r="A72" s="25" t="s">
        <v>292</v>
      </c>
      <c r="B72" s="8" t="s">
        <v>4</v>
      </c>
      <c r="C72" s="2" t="s">
        <v>32</v>
      </c>
      <c r="D72" s="2">
        <v>89.140000000000001</v>
      </c>
      <c r="E72" s="10">
        <v>96.232609999999994</v>
      </c>
      <c r="F72" s="10">
        <v>87.900000000000006</v>
      </c>
    </row>
    <row r="73">
      <c r="A73" s="88" t="s">
        <v>293</v>
      </c>
      <c r="B73" s="12" t="s">
        <v>4</v>
      </c>
      <c r="C73" s="13" t="s">
        <v>7</v>
      </c>
      <c r="D73" s="13">
        <v>0.76000000000000001</v>
      </c>
      <c r="E73" s="85">
        <v>1.1266080919712473</v>
      </c>
      <c r="F73" s="85">
        <v>0.82036827909320842</v>
      </c>
    </row>
    <row r="74">
      <c r="A74" s="88"/>
      <c r="B74" s="12"/>
      <c r="C74" s="13"/>
      <c r="D74" s="13"/>
      <c r="E74" s="85"/>
      <c r="F74" s="85"/>
    </row>
    <row r="75" ht="28.5">
      <c r="A75" s="89" t="s">
        <v>294</v>
      </c>
      <c r="B75" s="8" t="s">
        <v>4</v>
      </c>
      <c r="C75" s="2" t="s">
        <v>295</v>
      </c>
      <c r="D75" s="2">
        <v>991.44000000000005</v>
      </c>
      <c r="E75" s="28">
        <v>2545.1999999999998</v>
      </c>
      <c r="F75" s="28">
        <v>2177.73</v>
      </c>
    </row>
    <row r="76">
      <c r="A76" s="25"/>
      <c r="B76" s="8"/>
      <c r="C76" s="2"/>
      <c r="D76" s="2"/>
      <c r="E76" s="28"/>
      <c r="F76" s="28"/>
    </row>
    <row r="77" ht="24">
      <c r="A77" s="25" t="s">
        <v>296</v>
      </c>
      <c r="B77" s="48" t="s">
        <v>297</v>
      </c>
      <c r="C77" s="2" t="s">
        <v>295</v>
      </c>
      <c r="D77" s="10">
        <v>13.710000000000001</v>
      </c>
      <c r="E77" s="2">
        <v>4.6500000000000004</v>
      </c>
      <c r="F77" s="2">
        <v>40.619999999999997</v>
      </c>
    </row>
    <row r="78">
      <c r="A78" s="25"/>
      <c r="B78" s="48"/>
      <c r="D78" s="10"/>
      <c r="E78" s="2"/>
      <c r="F78" s="2"/>
    </row>
    <row r="79">
      <c r="A79" s="25" t="s">
        <v>298</v>
      </c>
      <c r="B79" s="8" t="s">
        <v>4</v>
      </c>
      <c r="C79" s="2" t="s">
        <v>295</v>
      </c>
      <c r="D79" s="2">
        <v>747.34000000000003</v>
      </c>
      <c r="E79" s="2">
        <v>646.23000000000002</v>
      </c>
      <c r="F79" s="2">
        <v>701.44000000000005</v>
      </c>
    </row>
    <row r="80">
      <c r="A80" s="25"/>
      <c r="B80" s="8"/>
      <c r="C80" s="2"/>
      <c r="D80" s="2"/>
      <c r="E80" s="2"/>
      <c r="F80" s="2"/>
    </row>
    <row r="81" ht="15">
      <c r="A81" s="26"/>
      <c r="B81" s="48"/>
      <c r="D81" s="2"/>
      <c r="F81" s="2"/>
    </row>
    <row r="82" ht="15">
      <c r="A82" s="78" t="s">
        <v>299</v>
      </c>
      <c r="B82" s="79"/>
      <c r="C82" s="80"/>
      <c r="D82" s="80"/>
      <c r="E82" s="80"/>
      <c r="F82" s="80"/>
    </row>
    <row r="83">
      <c r="A83" s="7" t="s">
        <v>300</v>
      </c>
      <c r="B83" s="8" t="s">
        <v>284</v>
      </c>
      <c r="C83" s="2" t="s">
        <v>57</v>
      </c>
      <c r="D83" s="59">
        <v>8055</v>
      </c>
      <c r="E83" s="59">
        <v>8755</v>
      </c>
      <c r="F83" s="59">
        <v>8600</v>
      </c>
    </row>
    <row r="84">
      <c r="A84" s="7"/>
      <c r="B84" s="8"/>
      <c r="C84" s="2"/>
      <c r="D84" s="59"/>
      <c r="E84" s="59"/>
      <c r="F84" s="59"/>
    </row>
    <row r="85">
      <c r="A85" s="7"/>
      <c r="D85" s="59"/>
      <c r="E85" s="59"/>
      <c r="F85" s="59"/>
    </row>
    <row r="86" ht="15">
      <c r="A86" s="78" t="s">
        <v>301</v>
      </c>
      <c r="B86" s="90"/>
      <c r="C86" s="91"/>
      <c r="D86" s="91"/>
      <c r="E86" s="91"/>
      <c r="F86" s="91"/>
    </row>
    <row r="87" ht="20.100000000000001" customHeight="1">
      <c r="A87" s="7" t="s">
        <v>302</v>
      </c>
      <c r="B87" s="35" t="s">
        <v>303</v>
      </c>
      <c r="C87" s="92"/>
      <c r="D87" s="2"/>
      <c r="E87" s="2"/>
      <c r="F87" s="2"/>
    </row>
    <row r="88" ht="20.100000000000001" customHeight="1">
      <c r="A88" s="7" t="s">
        <v>304</v>
      </c>
      <c r="B88" s="63" t="s">
        <v>171</v>
      </c>
      <c r="C88" s="2"/>
      <c r="E88" s="2"/>
      <c r="F88" s="2"/>
    </row>
    <row r="89" ht="20.100000000000001" customHeight="1">
      <c r="A89" s="7"/>
      <c r="B89" s="35"/>
      <c r="C89" s="2"/>
      <c r="D89" s="2"/>
      <c r="E89" s="2"/>
      <c r="F89" s="2"/>
    </row>
    <row r="90">
      <c r="A90" s="7"/>
      <c r="B90" s="35"/>
      <c r="C90" s="2"/>
      <c r="D90" s="2"/>
      <c r="F90" s="2"/>
    </row>
    <row r="91" ht="15">
      <c r="A91" s="78" t="s">
        <v>174</v>
      </c>
      <c r="B91" s="90"/>
      <c r="C91" s="91"/>
      <c r="D91" s="91"/>
      <c r="E91" s="91"/>
      <c r="F91" s="91"/>
    </row>
    <row r="92" ht="69.75" customHeight="1">
      <c r="A92" s="66" t="s">
        <v>305</v>
      </c>
      <c r="B92" s="93" t="s">
        <v>306</v>
      </c>
      <c r="C92" s="93"/>
      <c r="D92" s="93"/>
      <c r="E92" s="93"/>
      <c r="F92" s="93"/>
    </row>
    <row r="93" ht="14.25">
      <c r="A93" s="35" t="s">
        <v>307</v>
      </c>
      <c r="B93" s="94"/>
      <c r="C93" s="94"/>
      <c r="D93" s="94"/>
      <c r="E93" s="94"/>
      <c r="F93" s="95"/>
    </row>
    <row r="94">
      <c r="A94" s="35" t="s">
        <v>308</v>
      </c>
      <c r="D94" s="2"/>
      <c r="E94" s="2"/>
      <c r="F94" s="2"/>
    </row>
    <row r="95">
      <c r="A95" s="31"/>
      <c r="B95" s="8"/>
      <c r="C95" s="2"/>
      <c r="D95" s="2"/>
      <c r="E95" s="2"/>
      <c r="F95" s="2"/>
    </row>
    <row r="96" ht="14.25">
      <c r="D96" s="2"/>
    </row>
    <row r="98">
      <c r="A98" s="7"/>
    </row>
    <row r="99">
      <c r="A99" s="7"/>
    </row>
  </sheetData>
  <mergeCells count="1">
    <mergeCell ref="B92:F92"/>
  </mergeCells>
  <hyperlinks>
    <hyperlink r:id="rId1" ref="B3"/>
    <hyperlink r:id="rId2" ref="B88"/>
    <hyperlink r:id="rId3" ref="A93"/>
    <hyperlink r:id="rId4" ref="A94"/>
  </hyperlinks>
  <printOptions headings="0" gridLines="0"/>
  <pageMargins left="0.69999999999999996" right="0.69999999999999996" top="0.75" bottom="0.75" header="0.29999999999999999" footer="0.29999999999999999"/>
  <pageSetup paperSize="9" scale="100" fitToWidth="1" fitToHeight="1" pageOrder="downThenOver" orientation="portrait" usePrinterDefaults="1" blackAndWhite="0" draft="0" cellComments="none" useFirstPageNumber="0" errors="displayed" horizontalDpi="600" verticalDpi="600" copies="1"/>
  <headerFooter/>
  <extLst>
    <ext xmlns:x14="http://schemas.microsoft.com/office/spreadsheetml/2009/9/main" uri="{78C0D931-6437-407d-A8EE-F0AAD7539E65}">
      <x14:conditionalFormattings>
        <x14:conditionalFormatting xmlns:xm="http://schemas.microsoft.com/office/excel/2006/main">
          <x14:cfRule type="expression" priority="83" id="{00DC0021-0080-46B9-AFEF-007700D2009B}">
            <xm:f>$D$35="Да"</xm:f>
            <x14:dxf>
              <font>
                <color theme="1"/>
              </font>
              <fill>
                <patternFill patternType="solid">
                  <fgColor rgb="FFFFFAEB"/>
                  <bgColor rgb="FFFFFAEB"/>
                </patternFill>
              </fill>
            </x14:dxf>
          </x14:cfRule>
          <xm:sqref>A75:A76</xm:sqref>
        </x14:conditionalFormatting>
        <x14:conditionalFormatting xmlns:xm="http://schemas.microsoft.com/office/excel/2006/main">
          <x14:cfRule type="expression" priority="82" id="{00810016-007F-410B-AD54-00C3002E00F9}">
            <xm:f>$E$35="Да"</xm:f>
            <x14:dxf>
              <font>
                <color theme="1"/>
              </font>
              <fill>
                <patternFill patternType="solid">
                  <fgColor rgb="FFFFFAEB"/>
                  <bgColor rgb="FFFFFAEB"/>
                </patternFill>
              </fill>
            </x14:dxf>
          </x14:cfRule>
          <xm:sqref>A75:A76</xm:sqref>
        </x14:conditionalFormatting>
        <x14:conditionalFormatting xmlns:xm="http://schemas.microsoft.com/office/excel/2006/main">
          <x14:cfRule type="expression" priority="81" id="{00A600F8-0071-4455-93EC-00A700CD0058}">
            <xm:f>#REF!="Телекоммуникации и IT"</xm:f>
            <x14:dxf>
              <font/>
              <fill>
                <patternFill patternType="solid">
                  <fgColor rgb="FFFFFAEB"/>
                  <bgColor rgb="FFFFFAEB"/>
                </patternFill>
              </fill>
            </x14:dxf>
          </x14:cfRule>
          <xm:sqref>A75:A76</xm:sqref>
        </x14:conditionalFormatting>
        <x14:conditionalFormatting xmlns:xm="http://schemas.microsoft.com/office/excel/2006/main">
          <x14:cfRule type="expression" priority="33" id="{002C00C6-009C-4790-8D03-00DE00880056}">
            <xm:f>IF(OR(#REF!="Энергетика",#REF!="Водоснабжение"),1,0)</xm:f>
            <x14:dxf>
              <font>
                <color theme="1"/>
              </font>
              <fill>
                <patternFill patternType="solid">
                  <fgColor rgb="FFFFFAEB"/>
                  <bgColor rgb="FFFFFAEB"/>
                </patternFill>
              </fill>
            </x14:dxf>
          </x14:cfRule>
          <xm:sqref>A77</xm:sqref>
        </x14:conditionalFormatting>
        <x14:conditionalFormatting xmlns:xm="http://schemas.microsoft.com/office/excel/2006/main">
          <x14:cfRule type="expression" priority="31" id="{00B70004-00AB-40BE-8C76-008A003D006E}">
            <xm:f>IF(OR(#REF!="Строительство",#REF!="Транспорт"),1,0)</xm:f>
            <x14:dxf>
              <font>
                <color theme="1"/>
              </font>
              <fill>
                <patternFill patternType="solid">
                  <fgColor rgb="FFFFFAEB"/>
                  <bgColor rgb="FFFFFAEB"/>
                </patternFill>
              </fill>
            </x14:dxf>
          </x14:cfRule>
          <xm:sqref>A77</xm:sqref>
        </x14:conditionalFormatting>
        <x14:conditionalFormatting xmlns:xm="http://schemas.microsoft.com/office/excel/2006/main">
          <x14:cfRule type="expression" priority="29" id="{009E0067-0056-4D46-88D5-004000C700DA}">
            <xm:f>#REF!="Химическая промышленность"</xm:f>
            <x14:dxf>
              <font>
                <color theme="1"/>
              </font>
              <fill>
                <patternFill patternType="solid">
                  <fgColor rgb="FFFFFAEB"/>
                  <bgColor rgb="FFFFFAEB"/>
                </patternFill>
              </fill>
            </x14:dxf>
          </x14:cfRule>
          <xm:sqref>A77</xm:sqref>
        </x14:conditionalFormatting>
        <x14:conditionalFormatting xmlns:xm="http://schemas.microsoft.com/office/excel/2006/main">
          <x14:cfRule type="expression" priority="27" id="{00D5001F-00CC-437F-B8E8-00D4000E0024}">
            <xm:f>#REF!="Телекоммуникации и IT"</xm:f>
            <x14:dxf>
              <font/>
              <fill>
                <patternFill patternType="solid">
                  <fgColor rgb="FFFFFAEB"/>
                  <bgColor rgb="FFFFFAEB"/>
                </patternFill>
              </fill>
            </x14:dxf>
          </x14:cfRule>
          <xm:sqref>A77</xm:sqref>
        </x14:conditionalFormatting>
        <x14:conditionalFormatting xmlns:xm="http://schemas.microsoft.com/office/excel/2006/main">
          <x14:cfRule type="expression" priority="16" id="{00070011-0037-4E99-BAC8-007000FD0054}">
            <xm:f>IF(OR(#REF!="Строительство",#REF!="Транспорт"),1,0)</xm:f>
            <x14:dxf>
              <font>
                <color theme="1"/>
              </font>
              <fill>
                <patternFill patternType="solid">
                  <fgColor rgb="FFFFFAEB"/>
                  <bgColor rgb="FFFFFAEB"/>
                </patternFill>
              </fill>
            </x14:dxf>
          </x14:cfRule>
          <xm:sqref>D77</xm:sqref>
        </x14:conditionalFormatting>
        <x14:conditionalFormatting xmlns:xm="http://schemas.microsoft.com/office/excel/2006/main">
          <x14:cfRule type="expression" priority="12" id="{002100E9-0033-4F47-848F-002F009B0074}">
            <xm:f>IF(OR(#REF!="Финансы",#REF!="Прочие виды деятельности"),1,0)</xm:f>
            <x14:dxf>
              <font>
                <color theme="1"/>
              </font>
              <fill>
                <patternFill patternType="solid">
                  <fgColor rgb="FFFFFAEB"/>
                  <bgColor rgb="FFFFFAEB"/>
                </patternFill>
              </fill>
            </x14:dxf>
          </x14:cfRule>
          <xm:sqref>D77</xm:sqref>
        </x14:conditionalFormatting>
        <x14:conditionalFormatting xmlns:xm="http://schemas.microsoft.com/office/excel/2006/main">
          <x14:cfRule type="expression" priority="10" id="{00A400DF-006D-4080-BBB4-0006002900FA}">
            <xm:f>IF(OR(#REF!="Торговля и складское хозяйство"),1,0)</xm:f>
            <x14:dxf>
              <font>
                <color theme="1"/>
              </font>
              <fill>
                <patternFill patternType="solid">
                  <fgColor rgb="FFFFFAEB"/>
                  <bgColor rgb="FFFFFAEB"/>
                </patternFill>
              </fill>
            </x14:dxf>
          </x14:cfRule>
          <xm:sqref>D77</xm:sqref>
        </x14:conditionalFormatting>
        <x14:conditionalFormatting xmlns:xm="http://schemas.microsoft.com/office/excel/2006/main">
          <x14:cfRule type="expression" priority="8" id="{00D400D1-003D-4B7F-A139-001D00B3007C}">
            <xm:f>IF(OR(#REF!="Металлургическая промышленность",#REF!="Добыча полезных ископаемых",#REF!="Прочие обрабатывающие производства"),1,0)</xm:f>
            <x14:dxf>
              <font>
                <color theme="1"/>
              </font>
              <fill>
                <patternFill patternType="solid">
                  <fgColor rgb="FFFFFAEB"/>
                  <bgColor rgb="FFFFFAEB"/>
                </patternFill>
              </fill>
            </x14:dxf>
          </x14:cfRule>
          <xm:sqref>D77</xm:sqref>
        </x14:conditionalFormatting>
        <x14:conditionalFormatting xmlns:xm="http://schemas.microsoft.com/office/excel/2006/main">
          <x14:cfRule type="expression" priority="6" id="{00ED00DB-00CA-4E78-9016-00B90041003A}">
            <xm:f>#REF!="АПК и пищевая промышленность"</xm:f>
            <x14:dxf>
              <font>
                <color theme="1"/>
              </font>
              <fill>
                <patternFill patternType="solid">
                  <fgColor rgb="FFFFFAEB"/>
                  <bgColor rgb="FFFFFAEB"/>
                </patternFill>
              </fill>
            </x14:dxf>
          </x14:cfRule>
          <xm:sqref>D77</xm:sqref>
        </x14:conditionalFormatting>
        <x14:conditionalFormatting xmlns:xm="http://schemas.microsoft.com/office/excel/2006/main">
          <x14:cfRule type="expression" priority="4" id="{003700CD-0009-423D-9CCF-001F000A0065}">
            <xm:f>OR(#REF!="I",#REF!="II",#REF!="III",#REF!="I",#REF!="II",#REF!="III")</xm:f>
            <x14:dxf>
              <font>
                <color theme="1"/>
              </font>
              <fill>
                <patternFill patternType="solid">
                  <fgColor rgb="FFFFFAEB"/>
                  <bgColor rgb="FFFFFAEB"/>
                </patternFill>
              </fill>
            </x14:dxf>
          </x14:cfRule>
          <xm:sqref>A79:A80</xm:sqref>
        </x14:conditionalFormatting>
        <x14:conditionalFormatting xmlns:xm="http://schemas.microsoft.com/office/excel/2006/main">
          <x14:cfRule type="expression" priority="3" id="{00BD0056-0057-4C41-B990-007800D40032}">
            <xm:f>#REF!="Телекоммуникации и IT"</xm:f>
            <x14:dxf>
              <font/>
              <fill>
                <patternFill patternType="solid">
                  <fgColor rgb="FFFFFAEB"/>
                  <bgColor rgb="FFFFFAEB"/>
                </patternFill>
              </fill>
            </x14:dxf>
          </x14:cfRule>
          <xm:sqref>A79:A80</xm:sqref>
        </x14:conditionalFormatting>
        <x14:conditionalFormatting xmlns:xm="http://schemas.microsoft.com/office/excel/2006/main">
          <x14:cfRule type="expression" priority="2" id="{00EB005D-008A-4DB1-837A-00B90074000A}">
            <xm:f>OR(#REF!="I",#REF!="II",#REF!="III",#REF!="I",#REF!="II",#REF!="III")</xm:f>
            <x14:dxf>
              <font>
                <color theme="1"/>
              </font>
              <fill>
                <patternFill patternType="solid">
                  <fgColor rgb="FFFFFAEB"/>
                  <bgColor rgb="FFFFFAEB"/>
                </patternFill>
              </fill>
            </x14:dxf>
          </x14:cfRule>
          <xm:sqref>A83:A85</xm:sqref>
        </x14:conditionalFormatting>
        <x14:conditionalFormatting xmlns:xm="http://schemas.microsoft.com/office/excel/2006/main">
          <x14:cfRule type="expression" priority="1" id="{00460031-009B-45E0-B39B-00BF001600CB}">
            <xm:f>#REF!="Телекоммуникации и IT"</xm:f>
            <x14:dxf>
              <font/>
              <fill>
                <patternFill patternType="solid">
                  <fgColor rgb="FFFFFAEB"/>
                  <bgColor rgb="FFFFFAEB"/>
                </patternFill>
              </fill>
            </x14:dxf>
          </x14:cfRule>
          <xm:sqref>A83:A85</xm:sqref>
        </x14:conditionalFormatting>
      </x14:conditionalFormatting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Pr>
    <tabColor theme="9" tint="0.39997558519241921"/>
    <outlinePr applyStyles="0" summaryBelow="1" summaryRight="1" showOutlineSymbols="1"/>
    <pageSetUpPr autoPageBreaks="1" fitToPage="0"/>
  </sheetPr>
  <sheetViews>
    <sheetView topLeftCell="A1" zoomScale="110" workbookViewId="0">
      <pane ySplit="1" topLeftCell="A2" activePane="bottomLeft" state="frozen"/>
      <selection activeCell="A1" activeCellId="0" sqref="A1"/>
    </sheetView>
  </sheetViews>
  <sheetFormatPr defaultRowHeight="14.25"/>
  <cols>
    <col customWidth="1" min="1" max="1" style="1" width="64.140625"/>
    <col customWidth="1" min="2" max="2" style="1" width="45.140625"/>
    <col bestFit="1" customWidth="1" min="3" max="3" style="2" width="40.7109375"/>
    <col customWidth="1" min="4" max="4" style="1" width="12.7109375"/>
    <col customWidth="1" min="5" max="5" style="2" width="12.7109375"/>
    <col customWidth="1" min="6" max="6" style="1" width="13.421875"/>
    <col min="7" max="16384" style="1" width="9.140625"/>
  </cols>
  <sheetData>
    <row r="1" ht="15">
      <c r="A1" s="1"/>
      <c r="B1" s="2" t="s">
        <v>0</v>
      </c>
      <c r="C1" s="2" t="s">
        <v>1</v>
      </c>
      <c r="D1" s="3">
        <v>2022</v>
      </c>
      <c r="E1" s="3">
        <v>2023</v>
      </c>
      <c r="F1" s="3">
        <v>2024</v>
      </c>
      <c r="G1" s="1"/>
    </row>
    <row r="2" ht="15">
      <c r="A2" s="78" t="s">
        <v>309</v>
      </c>
      <c r="B2" s="79"/>
      <c r="C2" s="80"/>
      <c r="D2" s="80"/>
      <c r="E2" s="80"/>
      <c r="F2" s="80"/>
      <c r="G2" s="1"/>
    </row>
    <row r="3" ht="16.5">
      <c r="A3" s="1" t="s">
        <v>310</v>
      </c>
      <c r="B3" s="8" t="s">
        <v>4</v>
      </c>
      <c r="C3" s="28" t="s">
        <v>311</v>
      </c>
      <c r="D3" s="28">
        <v>2495.8000000000002</v>
      </c>
      <c r="E3" s="28">
        <v>2448.1999999999998</v>
      </c>
      <c r="F3" s="27">
        <v>2672.1999999999998</v>
      </c>
      <c r="G3" s="1"/>
    </row>
    <row r="4">
      <c r="A4" s="87" t="s">
        <v>312</v>
      </c>
      <c r="B4" s="87"/>
      <c r="C4" s="87"/>
      <c r="D4" s="87"/>
      <c r="E4" s="87"/>
      <c r="F4" s="87"/>
      <c r="G4" s="1"/>
    </row>
    <row r="5">
      <c r="A5" s="35" t="s">
        <v>313</v>
      </c>
      <c r="B5" s="8"/>
      <c r="C5" s="28"/>
      <c r="E5" s="2"/>
      <c r="F5" s="2"/>
    </row>
    <row r="6">
      <c r="A6" s="31"/>
      <c r="B6" s="8"/>
      <c r="C6" s="28"/>
      <c r="E6" s="2"/>
      <c r="F6" s="2"/>
    </row>
    <row r="7" ht="15">
      <c r="A7" s="66" t="s">
        <v>314</v>
      </c>
      <c r="B7" s="66"/>
      <c r="C7" s="66"/>
      <c r="D7" s="66"/>
      <c r="E7" s="66"/>
      <c r="F7" s="66"/>
    </row>
    <row r="8">
      <c r="A8" s="1" t="s">
        <v>315</v>
      </c>
      <c r="B8" s="8" t="s">
        <v>4</v>
      </c>
      <c r="C8" s="28" t="s">
        <v>316</v>
      </c>
      <c r="D8" s="27">
        <v>38459.099999999999</v>
      </c>
      <c r="E8" s="28">
        <v>39425.232000000004</v>
      </c>
      <c r="F8" s="28">
        <f>42048652/1000</f>
        <v>42048.652000000002</v>
      </c>
    </row>
    <row r="9">
      <c r="A9" s="1" t="s">
        <v>317</v>
      </c>
      <c r="B9" s="8" t="s">
        <v>4</v>
      </c>
      <c r="C9" s="28" t="s">
        <v>311</v>
      </c>
      <c r="D9" s="27">
        <v>188.90000000000001</v>
      </c>
      <c r="E9" s="27">
        <v>187.8792018</v>
      </c>
      <c r="F9" s="27">
        <f>184430902.9/10^6</f>
        <v>184.43090290000001</v>
      </c>
    </row>
    <row r="10">
      <c r="A10" s="1"/>
      <c r="B10" s="8"/>
      <c r="C10" s="28"/>
      <c r="D10" s="27"/>
      <c r="E10" s="27"/>
      <c r="F10" s="27"/>
    </row>
    <row r="11" ht="15">
      <c r="A11" s="34" t="s">
        <v>318</v>
      </c>
      <c r="B11" s="29" t="s">
        <v>4</v>
      </c>
      <c r="C11" s="81" t="s">
        <v>311</v>
      </c>
      <c r="D11" s="96">
        <v>3357.8000000000002</v>
      </c>
      <c r="E11" s="96">
        <v>3240.5999999999999</v>
      </c>
      <c r="F11" s="96">
        <f>SUM(F12:F14)</f>
        <v>3571.3999999999996</v>
      </c>
      <c r="G11" s="1"/>
    </row>
    <row r="12">
      <c r="A12" s="97" t="s">
        <v>319</v>
      </c>
      <c r="B12" s="8" t="s">
        <v>4</v>
      </c>
      <c r="C12" s="28" t="s">
        <v>311</v>
      </c>
      <c r="D12" s="27">
        <v>3014.5999999999999</v>
      </c>
      <c r="E12" s="27">
        <v>2883</v>
      </c>
      <c r="F12" s="27">
        <v>3186.1999999999998</v>
      </c>
    </row>
    <row r="13">
      <c r="A13" s="97" t="s">
        <v>320</v>
      </c>
      <c r="B13" s="8" t="s">
        <v>4</v>
      </c>
      <c r="C13" s="28" t="s">
        <v>311</v>
      </c>
      <c r="D13" s="2">
        <v>49.100000000000001</v>
      </c>
      <c r="E13" s="2">
        <v>63.200000000000003</v>
      </c>
      <c r="F13" s="2">
        <v>48.200000000000003</v>
      </c>
    </row>
    <row r="14">
      <c r="A14" s="97" t="s">
        <v>321</v>
      </c>
      <c r="B14" s="8" t="s">
        <v>4</v>
      </c>
      <c r="C14" s="28" t="s">
        <v>311</v>
      </c>
      <c r="D14" s="2">
        <v>294.10000000000002</v>
      </c>
      <c r="E14" s="2">
        <v>294.39999999999998</v>
      </c>
      <c r="F14" s="9">
        <v>337</v>
      </c>
    </row>
    <row r="15">
      <c r="A15" s="97"/>
      <c r="B15" s="8"/>
      <c r="C15" s="28"/>
      <c r="E15" s="2"/>
      <c r="F15" s="2"/>
    </row>
    <row r="16">
      <c r="A16" s="1" t="s">
        <v>322</v>
      </c>
      <c r="B16" s="8" t="s">
        <v>4</v>
      </c>
      <c r="C16" s="28" t="s">
        <v>311</v>
      </c>
      <c r="D16" s="2">
        <v>167.40000000000001</v>
      </c>
      <c r="E16" s="2">
        <v>162.09999999999999</v>
      </c>
      <c r="F16" s="2">
        <v>168.90000000000001</v>
      </c>
    </row>
    <row r="17" ht="46.5" customHeight="1">
      <c r="A17" s="94" t="s">
        <v>323</v>
      </c>
      <c r="B17" s="94"/>
      <c r="C17" s="94"/>
      <c r="D17" s="94"/>
      <c r="E17" s="94"/>
      <c r="F17" s="95"/>
    </row>
    <row r="18">
      <c r="A18" s="94"/>
      <c r="B18" s="94"/>
      <c r="C18" s="94"/>
      <c r="D18" s="94"/>
      <c r="E18" s="94"/>
      <c r="F18" s="95"/>
    </row>
    <row r="19" ht="15">
      <c r="A19" s="66" t="s">
        <v>324</v>
      </c>
      <c r="B19" s="66"/>
      <c r="C19" s="66"/>
      <c r="D19" s="66"/>
      <c r="E19" s="66"/>
      <c r="F19" s="66"/>
    </row>
    <row r="20" ht="16.5">
      <c r="A20" s="7" t="s">
        <v>325</v>
      </c>
      <c r="B20" s="48" t="s">
        <v>326</v>
      </c>
      <c r="C20" s="2" t="s">
        <v>327</v>
      </c>
      <c r="D20" s="2">
        <v>25.120000000000001</v>
      </c>
      <c r="E20" s="2">
        <v>27.41</v>
      </c>
      <c r="F20" s="10">
        <v>26</v>
      </c>
    </row>
    <row r="21" ht="16.5">
      <c r="A21" s="7" t="s">
        <v>328</v>
      </c>
      <c r="B21" s="8"/>
      <c r="C21" s="2" t="s">
        <v>329</v>
      </c>
      <c r="D21" s="2">
        <v>24.079999999999998</v>
      </c>
      <c r="E21" s="2">
        <v>23.960000000000001</v>
      </c>
      <c r="F21" s="10">
        <v>24.620000000000001</v>
      </c>
    </row>
    <row r="22" ht="16.5">
      <c r="A22" s="7" t="s">
        <v>330</v>
      </c>
      <c r="B22" s="8"/>
      <c r="C22" s="2" t="s">
        <v>327</v>
      </c>
      <c r="D22" s="2">
        <v>7.4699999999999998</v>
      </c>
      <c r="E22" s="2">
        <v>7.1299999999999999</v>
      </c>
      <c r="F22" s="10">
        <v>7.2699999999999996</v>
      </c>
    </row>
    <row r="23" ht="14.25">
      <c r="A23" s="7" t="s">
        <v>331</v>
      </c>
      <c r="B23" s="8"/>
      <c r="C23" s="2" t="s">
        <v>332</v>
      </c>
      <c r="D23" s="2">
        <v>48.210000000000001</v>
      </c>
      <c r="E23" s="2">
        <v>50.119999999999997</v>
      </c>
      <c r="F23" s="10">
        <v>49.479999999999997</v>
      </c>
    </row>
    <row r="24">
      <c r="A24" s="87"/>
      <c r="B24" s="87"/>
      <c r="C24" s="87"/>
      <c r="D24" s="87"/>
      <c r="E24" s="87"/>
      <c r="F24" s="87"/>
    </row>
    <row r="25">
      <c r="D25" s="2"/>
      <c r="F25" s="2"/>
    </row>
    <row r="26" ht="15">
      <c r="A26" s="78" t="s">
        <v>301</v>
      </c>
      <c r="B26" s="98"/>
      <c r="C26" s="80"/>
      <c r="D26" s="80"/>
      <c r="E26" s="80"/>
      <c r="F26" s="80"/>
    </row>
    <row r="27">
      <c r="A27" s="25" t="s">
        <v>333</v>
      </c>
      <c r="B27" s="35" t="s">
        <v>334</v>
      </c>
      <c r="C27" s="2"/>
      <c r="D27" s="2"/>
      <c r="E27" s="2"/>
      <c r="F27" s="2"/>
    </row>
    <row r="28">
      <c r="A28" s="25"/>
      <c r="B28" s="35"/>
      <c r="C28" s="2"/>
      <c r="D28" s="2"/>
      <c r="E28" s="2"/>
      <c r="F28" s="2"/>
    </row>
    <row r="29">
      <c r="D29" s="2"/>
      <c r="F29" s="2"/>
    </row>
    <row r="30" ht="15">
      <c r="A30" s="78" t="s">
        <v>174</v>
      </c>
      <c r="B30" s="98"/>
      <c r="C30" s="80"/>
      <c r="D30" s="80"/>
      <c r="E30" s="80"/>
      <c r="F30" s="80"/>
    </row>
    <row r="31" ht="56.25" customHeight="1">
      <c r="A31" s="34" t="s">
        <v>335</v>
      </c>
      <c r="B31" s="99" t="s">
        <v>336</v>
      </c>
      <c r="C31" s="99"/>
      <c r="D31" s="99"/>
      <c r="E31" s="99"/>
      <c r="F31" s="99"/>
    </row>
    <row r="32">
      <c r="A32" s="35" t="s">
        <v>337</v>
      </c>
      <c r="B32" s="1"/>
      <c r="C32" s="2"/>
      <c r="D32" s="2"/>
      <c r="E32" s="2"/>
      <c r="F32" s="2"/>
    </row>
    <row r="33" ht="71.25" customHeight="1">
      <c r="A33" s="34" t="s">
        <v>338</v>
      </c>
      <c r="B33" s="99" t="s">
        <v>339</v>
      </c>
      <c r="C33" s="99"/>
      <c r="D33" s="99"/>
      <c r="E33" s="99"/>
      <c r="F33" s="99"/>
    </row>
    <row r="34">
      <c r="A34" s="35"/>
      <c r="B34" s="1"/>
      <c r="C34" s="2"/>
      <c r="D34" s="1"/>
      <c r="E34" s="2"/>
      <c r="F34" s="2"/>
    </row>
    <row r="35">
      <c r="A35" s="100"/>
    </row>
    <row r="36">
      <c r="A36" s="24"/>
    </row>
  </sheetData>
  <mergeCells count="7">
    <mergeCell ref="A4:E4"/>
    <mergeCell ref="A7:E7"/>
    <mergeCell ref="A17:E17"/>
    <mergeCell ref="A19:E19"/>
    <mergeCell ref="B20:B23"/>
    <mergeCell ref="B31:F31"/>
    <mergeCell ref="B33:F33"/>
  </mergeCells>
  <hyperlinks>
    <hyperlink r:id="rId1" ref="A5"/>
    <hyperlink r:id="rId2" ref="B27"/>
    <hyperlink r:id="rId3" ref="A32"/>
  </hyperlinks>
  <printOptions headings="0" gridLines="0"/>
  <pageMargins left="0.69999999999999996" right="0.69999999999999996" top="0.75" bottom="0.75" header="0.29999999999999999" footer="0.29999999999999999"/>
  <pageSetup paperSize="9" scale="100" fitToWidth="1" fitToHeight="1" pageOrder="downThenOver" orientation="portrait" usePrinterDefaults="1" blackAndWhite="0" draft="0" cellComments="none" useFirstPageNumber="0" errors="displayed" horizontalDpi="600" verticalDpi="600" copies="1"/>
  <headerFooter/>
</worksheet>
</file>

<file path=docProps/app.xml><?xml version="1.0" encoding="utf-8"?>
<Properties xmlns="http://schemas.openxmlformats.org/officeDocument/2006/extended-properties" xmlns:vt="http://schemas.openxmlformats.org/officeDocument/2006/docPropsVTypes">
  <Application>Р7-Офис/2025.2.2.831</Application>
  <Company>ООО "Газпром информ"</Company>
  <DocSecurity>0</DocSecurity>
  <HyperlinksChanged>false</HyperlinksChanged>
  <LinksUpToDate>false</LinksUpToDate>
  <ScaleCrop>false</ScaleCrop>
  <SharedDoc>false</SharedDoc>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Иванова Анастасия Евгеньевна</dc:creator>
  <cp:lastModifiedBy>nefealel</cp:lastModifiedBy>
  <cp:revision>6</cp:revision>
  <dcterms:created xsi:type="dcterms:W3CDTF">2021-05-28T12:17:07Z</dcterms:created>
  <dcterms:modified xsi:type="dcterms:W3CDTF">2025-08-12T13:22:24Z</dcterms:modified>
</cp:coreProperties>
</file>